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Chuck Cacioppo\DE\"/>
    </mc:Choice>
  </mc:AlternateContent>
  <xr:revisionPtr revIDLastSave="0" documentId="13_ncr:1_{28482F3D-F4BF-429C-8B0C-0A73FE38CA27}" xr6:coauthVersionLast="47" xr6:coauthVersionMax="47" xr10:uidLastSave="{00000000-0000-0000-0000-000000000000}"/>
  <bookViews>
    <workbookView xWindow="-108" yWindow="-108" windowWidth="23256" windowHeight="12576" tabRatio="827" xr2:uid="{00000000-000D-0000-FFFF-FFFF00000000}"/>
  </bookViews>
  <sheets>
    <sheet name="ESTIMATE STATEMENT" sheetId="1" r:id="rId1"/>
  </sheets>
  <definedNames>
    <definedName name="_xlnm._FilterDatabase" localSheetId="0" hidden="1">'ESTIMATE STATEMENT'!$A$8:$FH$41</definedName>
    <definedName name="_xlnm.Print_Area" localSheetId="0">'ESTIMATE STATEMENT'!$A$1:$P$91</definedName>
    <definedName name="_xlnm.Print_Titles" localSheetId="0">'ESTIMATE STATEMENT'!$8:$8</definedName>
  </definedNames>
  <calcPr calcId="181029"/>
</workbook>
</file>

<file path=xl/calcChain.xml><?xml version="1.0" encoding="utf-8"?>
<calcChain xmlns="http://schemas.openxmlformats.org/spreadsheetml/2006/main">
  <c r="A251" i="1" l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P85" i="1"/>
  <c r="N85" i="1"/>
  <c r="A85" i="1"/>
  <c r="P84" i="1"/>
  <c r="N84" i="1"/>
  <c r="P83" i="1"/>
  <c r="N83" i="1"/>
  <c r="P82" i="1"/>
  <c r="N82" i="1"/>
  <c r="A82" i="1"/>
  <c r="P81" i="1"/>
  <c r="N81" i="1"/>
  <c r="A81" i="1"/>
  <c r="P80" i="1"/>
  <c r="N80" i="1"/>
  <c r="P79" i="1"/>
  <c r="N79" i="1"/>
  <c r="N78" i="1"/>
  <c r="N77" i="1"/>
  <c r="A77" i="1"/>
  <c r="A73" i="1"/>
  <c r="N72" i="1"/>
  <c r="M72" i="1"/>
  <c r="L72" i="1"/>
  <c r="I72" i="1"/>
  <c r="F72" i="1"/>
  <c r="A72" i="1"/>
  <c r="N71" i="1"/>
  <c r="M71" i="1"/>
  <c r="L71" i="1"/>
  <c r="I71" i="1"/>
  <c r="F71" i="1"/>
  <c r="A71" i="1"/>
  <c r="N70" i="1"/>
  <c r="M70" i="1"/>
  <c r="L70" i="1"/>
  <c r="I70" i="1"/>
  <c r="F70" i="1"/>
  <c r="A70" i="1"/>
  <c r="N69" i="1"/>
  <c r="M69" i="1"/>
  <c r="L69" i="1"/>
  <c r="I69" i="1"/>
  <c r="F69" i="1"/>
  <c r="A69" i="1"/>
  <c r="N68" i="1"/>
  <c r="M68" i="1"/>
  <c r="L68" i="1"/>
  <c r="I68" i="1"/>
  <c r="F68" i="1"/>
  <c r="A68" i="1"/>
  <c r="N67" i="1"/>
  <c r="M67" i="1"/>
  <c r="L67" i="1"/>
  <c r="I67" i="1"/>
  <c r="F67" i="1"/>
  <c r="A67" i="1"/>
  <c r="N66" i="1"/>
  <c r="M66" i="1"/>
  <c r="L66" i="1"/>
  <c r="I66" i="1"/>
  <c r="F66" i="1"/>
  <c r="A66" i="1"/>
  <c r="N65" i="1"/>
  <c r="M65" i="1"/>
  <c r="L65" i="1"/>
  <c r="I65" i="1"/>
  <c r="F65" i="1"/>
  <c r="A65" i="1"/>
  <c r="N64" i="1"/>
  <c r="M64" i="1"/>
  <c r="L64" i="1"/>
  <c r="I64" i="1"/>
  <c r="F64" i="1"/>
  <c r="A64" i="1"/>
  <c r="N63" i="1"/>
  <c r="M63" i="1"/>
  <c r="L63" i="1"/>
  <c r="I63" i="1"/>
  <c r="F63" i="1"/>
  <c r="A63" i="1"/>
  <c r="N62" i="1"/>
  <c r="M62" i="1"/>
  <c r="L62" i="1"/>
  <c r="I62" i="1"/>
  <c r="F62" i="1"/>
  <c r="A62" i="1"/>
  <c r="N61" i="1"/>
  <c r="M61" i="1"/>
  <c r="L61" i="1"/>
  <c r="I61" i="1"/>
  <c r="F61" i="1"/>
  <c r="A61" i="1"/>
  <c r="N60" i="1"/>
  <c r="M60" i="1"/>
  <c r="L60" i="1"/>
  <c r="I60" i="1"/>
  <c r="F60" i="1"/>
  <c r="A60" i="1"/>
  <c r="N59" i="1"/>
  <c r="M59" i="1"/>
  <c r="L59" i="1"/>
  <c r="I59" i="1"/>
  <c r="F59" i="1"/>
  <c r="A59" i="1"/>
  <c r="N58" i="1"/>
  <c r="M58" i="1"/>
  <c r="L58" i="1"/>
  <c r="I58" i="1"/>
  <c r="F58" i="1"/>
  <c r="A58" i="1"/>
  <c r="N57" i="1"/>
  <c r="M57" i="1"/>
  <c r="L57" i="1"/>
  <c r="I57" i="1"/>
  <c r="F57" i="1"/>
  <c r="A57" i="1"/>
  <c r="N56" i="1"/>
  <c r="M56" i="1"/>
  <c r="L56" i="1"/>
  <c r="I56" i="1"/>
  <c r="F56" i="1"/>
  <c r="A56" i="1"/>
  <c r="N55" i="1"/>
  <c r="M55" i="1"/>
  <c r="L55" i="1"/>
  <c r="I55" i="1"/>
  <c r="F55" i="1"/>
  <c r="A55" i="1"/>
  <c r="N54" i="1"/>
  <c r="M54" i="1"/>
  <c r="L54" i="1"/>
  <c r="I54" i="1"/>
  <c r="F54" i="1"/>
  <c r="A54" i="1"/>
  <c r="N53" i="1"/>
  <c r="M53" i="1"/>
  <c r="L53" i="1"/>
  <c r="I53" i="1"/>
  <c r="F53" i="1"/>
  <c r="A53" i="1"/>
  <c r="N52" i="1"/>
  <c r="M52" i="1"/>
  <c r="L52" i="1"/>
  <c r="I52" i="1"/>
  <c r="F52" i="1"/>
  <c r="A52" i="1"/>
  <c r="N51" i="1"/>
  <c r="M51" i="1"/>
  <c r="L51" i="1"/>
  <c r="I51" i="1"/>
  <c r="F51" i="1"/>
  <c r="A51" i="1"/>
  <c r="N50" i="1"/>
  <c r="M50" i="1"/>
  <c r="L50" i="1"/>
  <c r="I50" i="1"/>
  <c r="F50" i="1"/>
  <c r="A50" i="1"/>
  <c r="N49" i="1"/>
  <c r="M49" i="1"/>
  <c r="L49" i="1"/>
  <c r="I49" i="1"/>
  <c r="F49" i="1"/>
  <c r="A49" i="1"/>
  <c r="N48" i="1"/>
  <c r="M48" i="1"/>
  <c r="L48" i="1"/>
  <c r="I48" i="1"/>
  <c r="F48" i="1"/>
  <c r="A48" i="1"/>
  <c r="N47" i="1"/>
  <c r="M47" i="1"/>
  <c r="L47" i="1"/>
  <c r="I47" i="1"/>
  <c r="F47" i="1"/>
  <c r="A47" i="1"/>
  <c r="N46" i="1"/>
  <c r="M46" i="1"/>
  <c r="L46" i="1"/>
  <c r="I46" i="1"/>
  <c r="F46" i="1"/>
  <c r="A46" i="1"/>
  <c r="N45" i="1"/>
  <c r="M45" i="1"/>
  <c r="L45" i="1"/>
  <c r="I45" i="1"/>
  <c r="F45" i="1"/>
  <c r="A45" i="1"/>
  <c r="N44" i="1"/>
  <c r="M44" i="1"/>
  <c r="L44" i="1"/>
  <c r="I44" i="1"/>
  <c r="F44" i="1"/>
  <c r="A44" i="1"/>
  <c r="N43" i="1"/>
  <c r="M43" i="1"/>
  <c r="L43" i="1"/>
  <c r="I43" i="1"/>
  <c r="F43" i="1"/>
  <c r="A43" i="1"/>
  <c r="N42" i="1"/>
  <c r="M42" i="1"/>
  <c r="L42" i="1"/>
  <c r="I42" i="1"/>
  <c r="F42" i="1"/>
  <c r="A42" i="1"/>
  <c r="N41" i="1"/>
  <c r="M41" i="1"/>
  <c r="L41" i="1"/>
  <c r="I41" i="1"/>
  <c r="F41" i="1"/>
  <c r="A41" i="1"/>
  <c r="N40" i="1"/>
  <c r="M40" i="1"/>
  <c r="L40" i="1"/>
  <c r="I40" i="1"/>
  <c r="F40" i="1"/>
  <c r="A40" i="1"/>
  <c r="N39" i="1"/>
  <c r="M39" i="1"/>
  <c r="L39" i="1"/>
  <c r="I39" i="1"/>
  <c r="F39" i="1"/>
  <c r="A39" i="1"/>
  <c r="N38" i="1"/>
  <c r="M38" i="1"/>
  <c r="L38" i="1"/>
  <c r="I38" i="1"/>
  <c r="F38" i="1"/>
  <c r="A38" i="1"/>
  <c r="N37" i="1"/>
  <c r="M37" i="1"/>
  <c r="L37" i="1"/>
  <c r="I37" i="1"/>
  <c r="F37" i="1"/>
  <c r="A37" i="1"/>
  <c r="N36" i="1"/>
  <c r="M36" i="1"/>
  <c r="L36" i="1"/>
  <c r="I36" i="1"/>
  <c r="F36" i="1"/>
  <c r="A36" i="1"/>
  <c r="N35" i="1"/>
  <c r="M35" i="1"/>
  <c r="L35" i="1"/>
  <c r="I35" i="1"/>
  <c r="F35" i="1"/>
  <c r="A35" i="1"/>
  <c r="N34" i="1"/>
  <c r="M34" i="1"/>
  <c r="L34" i="1"/>
  <c r="I34" i="1"/>
  <c r="F34" i="1"/>
  <c r="A34" i="1"/>
  <c r="N33" i="1"/>
  <c r="M33" i="1"/>
  <c r="L33" i="1"/>
  <c r="I33" i="1"/>
  <c r="F33" i="1"/>
  <c r="A33" i="1"/>
  <c r="N32" i="1"/>
  <c r="M32" i="1"/>
  <c r="L32" i="1"/>
  <c r="I32" i="1"/>
  <c r="F32" i="1"/>
  <c r="A32" i="1"/>
  <c r="N31" i="1"/>
  <c r="M31" i="1"/>
  <c r="L31" i="1"/>
  <c r="I31" i="1"/>
  <c r="F31" i="1"/>
  <c r="A31" i="1"/>
  <c r="N30" i="1"/>
  <c r="M30" i="1"/>
  <c r="L30" i="1"/>
  <c r="I30" i="1"/>
  <c r="F30" i="1"/>
  <c r="A30" i="1"/>
  <c r="N29" i="1"/>
  <c r="M29" i="1"/>
  <c r="L29" i="1"/>
  <c r="I29" i="1"/>
  <c r="F29" i="1"/>
  <c r="A29" i="1"/>
  <c r="N28" i="1"/>
  <c r="M28" i="1"/>
  <c r="L28" i="1"/>
  <c r="I28" i="1"/>
  <c r="F28" i="1"/>
  <c r="A28" i="1"/>
  <c r="N27" i="1"/>
  <c r="M27" i="1"/>
  <c r="L27" i="1"/>
  <c r="I27" i="1"/>
  <c r="F27" i="1"/>
  <c r="A27" i="1"/>
  <c r="N26" i="1"/>
  <c r="M26" i="1"/>
  <c r="L26" i="1"/>
  <c r="I26" i="1"/>
  <c r="F26" i="1"/>
  <c r="A26" i="1"/>
  <c r="N25" i="1"/>
  <c r="M25" i="1"/>
  <c r="L25" i="1"/>
  <c r="I25" i="1"/>
  <c r="F25" i="1"/>
  <c r="A25" i="1"/>
  <c r="N24" i="1"/>
  <c r="M24" i="1"/>
  <c r="L24" i="1"/>
  <c r="I24" i="1"/>
  <c r="F24" i="1"/>
  <c r="A24" i="1"/>
  <c r="N23" i="1"/>
  <c r="M23" i="1"/>
  <c r="L23" i="1"/>
  <c r="I23" i="1"/>
  <c r="F23" i="1"/>
  <c r="A23" i="1"/>
  <c r="N22" i="1"/>
  <c r="M22" i="1"/>
  <c r="L22" i="1"/>
  <c r="I22" i="1"/>
  <c r="F22" i="1"/>
  <c r="A22" i="1"/>
  <c r="N21" i="1"/>
  <c r="M21" i="1"/>
  <c r="L21" i="1"/>
  <c r="I21" i="1"/>
  <c r="F21" i="1"/>
  <c r="A21" i="1"/>
  <c r="N20" i="1"/>
  <c r="M20" i="1"/>
  <c r="L20" i="1"/>
  <c r="I20" i="1"/>
  <c r="F20" i="1"/>
  <c r="A20" i="1"/>
  <c r="N19" i="1"/>
  <c r="M19" i="1"/>
  <c r="L19" i="1"/>
  <c r="I19" i="1"/>
  <c r="F19" i="1"/>
  <c r="A19" i="1"/>
  <c r="N18" i="1"/>
  <c r="M18" i="1"/>
  <c r="L18" i="1"/>
  <c r="I18" i="1"/>
  <c r="F18" i="1"/>
  <c r="A18" i="1"/>
  <c r="N17" i="1"/>
  <c r="M17" i="1"/>
  <c r="L17" i="1"/>
  <c r="I17" i="1"/>
  <c r="F17" i="1"/>
  <c r="A17" i="1"/>
  <c r="N16" i="1"/>
  <c r="M16" i="1"/>
  <c r="L16" i="1"/>
  <c r="I16" i="1"/>
  <c r="F16" i="1"/>
  <c r="A16" i="1"/>
  <c r="N15" i="1"/>
  <c r="M15" i="1"/>
  <c r="L15" i="1"/>
  <c r="I15" i="1"/>
  <c r="F15" i="1"/>
  <c r="A15" i="1"/>
  <c r="N14" i="1"/>
  <c r="M14" i="1"/>
  <c r="L14" i="1"/>
  <c r="I14" i="1"/>
  <c r="F14" i="1"/>
  <c r="A14" i="1"/>
  <c r="N13" i="1"/>
  <c r="M13" i="1"/>
  <c r="L13" i="1"/>
  <c r="I13" i="1"/>
  <c r="F13" i="1"/>
  <c r="A13" i="1"/>
  <c r="A12" i="1"/>
  <c r="A11" i="1"/>
  <c r="P10" i="1"/>
  <c r="A10" i="1"/>
</calcChain>
</file>

<file path=xl/sharedStrings.xml><?xml version="1.0" encoding="utf-8"?>
<sst xmlns="http://schemas.openxmlformats.org/spreadsheetml/2006/main" count="162" uniqueCount="104">
  <si>
    <t>MATERIAL TAKEOFF AND COST ESTIMATE STATEMENT</t>
  </si>
  <si>
    <t>Project Title:</t>
  </si>
  <si>
    <t>Bingham Inn</t>
  </si>
  <si>
    <t>Location:</t>
  </si>
  <si>
    <t>129 W. Lexington Ave. Independence, MO 64050</t>
  </si>
  <si>
    <t>Scope of Work:</t>
  </si>
  <si>
    <t>Demolition</t>
  </si>
  <si>
    <t>DRAWING REF.</t>
  </si>
  <si>
    <t>QUANTITIES</t>
  </si>
  <si>
    <t>MATERIAL</t>
  </si>
  <si>
    <t>LABOR</t>
  </si>
  <si>
    <t>Sr #</t>
  </si>
  <si>
    <t>DESCRIPTION</t>
  </si>
  <si>
    <t>QUANTITY</t>
  </si>
  <si>
    <t>WASTAGE</t>
  </si>
  <si>
    <t>TOTAL QTY</t>
  </si>
  <si>
    <t>UNIT</t>
  </si>
  <si>
    <t>COST/UNIT</t>
  </si>
  <si>
    <t>TOTAL</t>
  </si>
  <si>
    <t>UNIT HOURS</t>
  </si>
  <si>
    <t>COST/HR</t>
  </si>
  <si>
    <t>MANHOURS</t>
  </si>
  <si>
    <t>TOTAL COST</t>
  </si>
  <si>
    <t>REMARKS</t>
  </si>
  <si>
    <t>TRADE COST</t>
  </si>
  <si>
    <t>02. EXISTING CONDITIONS</t>
  </si>
  <si>
    <t>DEMOLITION</t>
  </si>
  <si>
    <t>Demo Floor Opening</t>
  </si>
  <si>
    <t>SF</t>
  </si>
  <si>
    <t>Demolish All Existing Abandoned Equpment, Piping, Louvers, Ductwork</t>
  </si>
  <si>
    <t>Demolish all Plumbing Fixtures</t>
  </si>
  <si>
    <t>Demolish Asphalt Pavement</t>
  </si>
  <si>
    <t>Demolish Concrete Pavement</t>
  </si>
  <si>
    <t>Demolish Elevated Floor</t>
  </si>
  <si>
    <t>Demolish Existing Countertop</t>
  </si>
  <si>
    <t>Demolish Existing Furring Wall, remove any crumbling plaster / chipping paint</t>
  </si>
  <si>
    <t>Demolish Existing Glazing</t>
  </si>
  <si>
    <t>Demolish Existing Mechanical Penthouse</t>
  </si>
  <si>
    <t>Demolish Existing Storefront</t>
  </si>
  <si>
    <t>Demolish Existing Wall</t>
  </si>
  <si>
    <t>Demolish Floor Finishes</t>
  </si>
  <si>
    <t>Demolish Landscaping</t>
  </si>
  <si>
    <t>Demolish Soffit</t>
  </si>
  <si>
    <t>Demolish Stairs</t>
  </si>
  <si>
    <t>Demolish Stairwell</t>
  </si>
  <si>
    <t>Demolish Steel Canopy &amp; Framing</t>
  </si>
  <si>
    <t>Patch &amp; Repair Exterior Mosaic Tile</t>
  </si>
  <si>
    <t>Remove &amp; Store Safety Deposit Box Faces</t>
  </si>
  <si>
    <t>Remove All Existing Electrical Devices</t>
  </si>
  <si>
    <t>Remove All of Ceiling Tile &amp; Grid</t>
  </si>
  <si>
    <t>Remove Any Crumbling Plaster / Chipping Paint on Exterior Walls</t>
  </si>
  <si>
    <t>Remove Existing Decorative Copper Piece</t>
  </si>
  <si>
    <t>Remove Floor Drain &amp; Fill Void With Concrete</t>
  </si>
  <si>
    <t>Remove Pits Piping, Lids &amp; Fill Void With Concrete</t>
  </si>
  <si>
    <t>Repair &amp; Restore Glazing</t>
  </si>
  <si>
    <t>Safely Remove Interior Granite Slabs</t>
  </si>
  <si>
    <t>Scrape Paint for Walls</t>
  </si>
  <si>
    <t>Demolish Cabinetry</t>
  </si>
  <si>
    <t>LF</t>
  </si>
  <si>
    <t>Demolish Curb</t>
  </si>
  <si>
    <t>Demolish Existing Heating Hot Water Supply &amp; Return Pipe</t>
  </si>
  <si>
    <t>Demolish Existing Storm Piping</t>
  </si>
  <si>
    <t>Demolish Guardrail</t>
  </si>
  <si>
    <t>Demolish Sanitary Sewer Pipe</t>
  </si>
  <si>
    <t>Demolish Upper Cabinetry</t>
  </si>
  <si>
    <t>Remove &amp; Rerouting Existing Boiler Intake Pipes</t>
  </si>
  <si>
    <t>Remove 2" Drain Pipe</t>
  </si>
  <si>
    <t>Remove Existing 2" Gas Piping</t>
  </si>
  <si>
    <t>Remove Existing 4" Sanitary Pipe</t>
  </si>
  <si>
    <t>Remove Existing Backflow &amp; Domestic Water Pipe</t>
  </si>
  <si>
    <t>Remove Existing Pavement Striping</t>
  </si>
  <si>
    <t>Rework Existing Boiler Venting</t>
  </si>
  <si>
    <t>Sawcut Pavement</t>
  </si>
  <si>
    <t>Scrape Any Loose Paint from Handrails</t>
  </si>
  <si>
    <t>Demolish Elevator ( 9 Floors ). Prepare Shaft for New</t>
  </si>
  <si>
    <t>EA</t>
  </si>
  <si>
    <t>Demolish Existing Door</t>
  </si>
  <si>
    <t>Demolish Mechanical Vents &amp; Spandrel Glass Within Window System to be replaced with new glass</t>
  </si>
  <si>
    <t>Demolish Penetrations for New Windows</t>
  </si>
  <si>
    <t>Demolish Window Hole</t>
  </si>
  <si>
    <t>Demolition of Existing Bollards</t>
  </si>
  <si>
    <t>Demolition of Existing Electrical Equipment</t>
  </si>
  <si>
    <t>Expose Any Existing Pipe chases</t>
  </si>
  <si>
    <t>Reconnect Existing Boilers With New Domestic Cold Water Piping</t>
  </si>
  <si>
    <t>Remove Dumbwaiter</t>
  </si>
  <si>
    <t>Remove Existing Gas Regulator Venting &amp; Reconnect to New Gas Regulator</t>
  </si>
  <si>
    <t>Remove Existing Monument Sign</t>
  </si>
  <si>
    <t>Remove Existing Roof Drain &amp; Associated Piping</t>
  </si>
  <si>
    <t>Remove Existing Single Pump</t>
  </si>
  <si>
    <t>Remove Existing Sump Pump &amp; Associated Piping</t>
  </si>
  <si>
    <t>Material Cost</t>
  </si>
  <si>
    <t>Labor Cost</t>
  </si>
  <si>
    <t>Sub Total</t>
  </si>
  <si>
    <t>Profit</t>
  </si>
  <si>
    <t>Over Head</t>
  </si>
  <si>
    <t>Insurance</t>
  </si>
  <si>
    <t>Taxes</t>
  </si>
  <si>
    <t>Contingencies</t>
  </si>
  <si>
    <t>Net Total</t>
  </si>
  <si>
    <t>Notes for Clients</t>
  </si>
  <si>
    <t>THIS EXCEL STATEMENT IS EDITABLE AND CAN BE MODIFIED AS REQUIRED.</t>
  </si>
  <si>
    <t>CHANGE IN PERCENTAGES WILL CHANGE THE AMOUNT REFLECTING OF RESPECTIVE HEAD.</t>
  </si>
  <si>
    <t>INSURANCE AND TAXES PERCENTAGES NEEDS TO BE ADDED.</t>
  </si>
  <si>
    <t>PRICES OF LABOR AND MATERIALS ARE TAKEN FROM ONLINE MARKET RESOURCES AND CAN DIFFER FROM LOCAL VENDOR/SUPPLIER, RESPECTED CLIENTS ARE ADVISED TO DOUBLE CHECK TO MAKE SURE THE BID IS COMPETITIVE.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</si>
</sst>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6" formatCode="_(&quot;$&quot;* #,##0.00_);_(&quot;$&quot;* \(#,##0.00\);_(&quot;$&quot;* &quot;-&quot;??_);_(@_)"/>
    <numFmt numFmtId="169" formatCode="&quot;$&quot;#,##0.00"/>
    <numFmt numFmtId="170" formatCode="0.000"/>
    <numFmt numFmtId="171" formatCode="0.0"/>
    <numFmt numFmtId="172" formatCode="_(&quot;$&quot;* #,##0.0_);_(&quot;$&quot;* \(#,##0.0\);_(&quot;$&quot;* &quot;-&quot;??_);_(@_)"/>
  </numFmts>
  <fonts count="17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Segoe UI"/>
      <family val="2"/>
    </font>
    <font>
      <sz val="1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rgb="FFF4D6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0" tint="-0.14981536301767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8789635914182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85961485641044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</fills>
  <borders count="47">
    <border>
      <left/>
      <right/>
      <top/>
      <bottom/>
      <diagonal/>
    </border>
    <border>
      <left style="medium">
        <color auto="1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</borders>
  <cellStyleXfs count="12">
    <xf numFmtId="0" fontId="0" fillId="0" borderId="0"/>
    <xf numFmtId="166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19" borderId="45" applyNumberFormat="0" applyFont="0" applyAlignment="0" applyProtection="0"/>
    <xf numFmtId="0" fontId="13" fillId="0" borderId="0"/>
    <xf numFmtId="0" fontId="14" fillId="0" borderId="0">
      <protection locked="0"/>
    </xf>
    <xf numFmtId="0" fontId="14" fillId="0" borderId="0">
      <protection locked="0"/>
    </xf>
    <xf numFmtId="9" fontId="15" fillId="0" borderId="0" applyFont="0" applyFill="0" applyBorder="0" applyAlignment="0" applyProtection="0"/>
    <xf numFmtId="0" fontId="8" fillId="20" borderId="11" applyAlignment="0">
      <alignment horizontal="center" vertical="center"/>
    </xf>
    <xf numFmtId="169" fontId="16" fillId="21" borderId="11">
      <alignment horizontal="right" vertical="center"/>
    </xf>
    <xf numFmtId="0" fontId="3" fillId="22" borderId="12" applyBorder="0" applyAlignment="0">
      <alignment horizontal="left" vertical="center" wrapText="1"/>
    </xf>
    <xf numFmtId="169" fontId="2" fillId="23" borderId="46" applyBorder="0">
      <alignment horizontal="center" vertical="center"/>
    </xf>
  </cellStyleXfs>
  <cellXfs count="17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6" fontId="0" fillId="0" borderId="0" xfId="0" applyNumberFormat="1"/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3" borderId="0" xfId="0" applyFill="1"/>
    <xf numFmtId="0" fontId="1" fillId="3" borderId="4" xfId="0" applyFont="1" applyFill="1" applyBorder="1" applyAlignment="1">
      <alignment horizontal="left" vertical="center"/>
    </xf>
    <xf numFmtId="0" fontId="0" fillId="3" borderId="0" xfId="0" applyFill="1" applyAlignment="1">
      <alignment horizontal="right" vertical="center"/>
    </xf>
    <xf numFmtId="166" fontId="0" fillId="3" borderId="0" xfId="0" applyNumberFormat="1" applyFill="1" applyAlignment="1">
      <alignment horizontal="right" vertical="center"/>
    </xf>
    <xf numFmtId="166" fontId="0" fillId="3" borderId="0" xfId="0" applyNumberFormat="1" applyFill="1"/>
    <xf numFmtId="166" fontId="0" fillId="3" borderId="5" xfId="0" applyNumberFormat="1" applyFill="1" applyBorder="1"/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vertical="center" wrapText="1"/>
    </xf>
    <xf numFmtId="166" fontId="4" fillId="6" borderId="0" xfId="0" applyNumberFormat="1" applyFont="1" applyFill="1" applyAlignment="1">
      <alignment vertical="center" wrapText="1"/>
    </xf>
    <xf numFmtId="170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6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166" fontId="5" fillId="6" borderId="0" xfId="0" applyNumberFormat="1" applyFont="1" applyFill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/>
    <xf numFmtId="0" fontId="1" fillId="7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right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 wrapText="1"/>
    </xf>
    <xf numFmtId="166" fontId="1" fillId="9" borderId="17" xfId="0" applyNumberFormat="1" applyFont="1" applyFill="1" applyBorder="1" applyAlignment="1">
      <alignment horizontal="center" vertical="center"/>
    </xf>
    <xf numFmtId="170" fontId="1" fillId="8" borderId="11" xfId="0" applyNumberFormat="1" applyFont="1" applyFill="1" applyBorder="1" applyAlignment="1">
      <alignment horizontal="center" vertical="center"/>
    </xf>
    <xf numFmtId="166" fontId="1" fillId="8" borderId="11" xfId="0" applyNumberFormat="1" applyFont="1" applyFill="1" applyBorder="1" applyAlignment="1">
      <alignment horizontal="center" vertical="center"/>
    </xf>
    <xf numFmtId="166" fontId="1" fillId="7" borderId="15" xfId="0" applyNumberFormat="1" applyFont="1" applyFill="1" applyBorder="1" applyAlignment="1">
      <alignment horizontal="center" vertical="center" wrapText="1"/>
    </xf>
    <xf numFmtId="166" fontId="1" fillId="7" borderId="18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2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6" fontId="2" fillId="2" borderId="15" xfId="0" applyNumberFormat="1" applyFont="1" applyFill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166" fontId="6" fillId="2" borderId="19" xfId="0" applyNumberFormat="1" applyFont="1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vertical="center"/>
    </xf>
    <xf numFmtId="0" fontId="0" fillId="11" borderId="0" xfId="0" applyFill="1" applyAlignment="1">
      <alignment horizontal="left" vertical="center" wrapText="1"/>
    </xf>
    <xf numFmtId="171" fontId="7" fillId="12" borderId="22" xfId="0" applyNumberFormat="1" applyFont="1" applyFill="1" applyBorder="1" applyAlignment="1">
      <alignment horizontal="right" vertical="center"/>
    </xf>
    <xf numFmtId="9" fontId="7" fillId="12" borderId="22" xfId="2" applyFont="1" applyFill="1" applyBorder="1" applyAlignment="1">
      <alignment horizontal="right" vertical="center"/>
    </xf>
    <xf numFmtId="0" fontId="7" fillId="7" borderId="22" xfId="0" applyFont="1" applyFill="1" applyBorder="1" applyAlignment="1">
      <alignment horizontal="right" vertical="center"/>
    </xf>
    <xf numFmtId="166" fontId="7" fillId="9" borderId="22" xfId="1" applyFont="1" applyFill="1" applyBorder="1" applyAlignment="1">
      <alignment horizontal="right" vertical="center"/>
    </xf>
    <xf numFmtId="170" fontId="7" fillId="12" borderId="22" xfId="0" applyNumberFormat="1" applyFont="1" applyFill="1" applyBorder="1" applyAlignment="1">
      <alignment horizontal="center" vertical="center"/>
    </xf>
    <xf numFmtId="166" fontId="7" fillId="12" borderId="22" xfId="1" applyFont="1" applyFill="1" applyBorder="1" applyAlignment="1">
      <alignment horizontal="right" vertical="center"/>
    </xf>
    <xf numFmtId="171" fontId="7" fillId="12" borderId="22" xfId="0" applyNumberFormat="1" applyFont="1" applyFill="1" applyBorder="1" applyAlignment="1">
      <alignment horizontal="center" vertical="center"/>
    </xf>
    <xf numFmtId="166" fontId="7" fillId="13" borderId="22" xfId="1" applyFont="1" applyFill="1" applyBorder="1" applyAlignment="1">
      <alignment horizontal="right" vertical="center"/>
    </xf>
    <xf numFmtId="166" fontId="0" fillId="9" borderId="20" xfId="0" applyNumberFormat="1" applyFill="1" applyBorder="1" applyAlignment="1">
      <alignment horizontal="left" vertical="center" wrapText="1"/>
    </xf>
    <xf numFmtId="166" fontId="8" fillId="3" borderId="5" xfId="0" applyNumberFormat="1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vertical="center"/>
    </xf>
    <xf numFmtId="0" fontId="8" fillId="14" borderId="11" xfId="0" applyFont="1" applyFill="1" applyBorder="1" applyAlignment="1">
      <alignment horizontal="left" vertical="center" wrapText="1"/>
    </xf>
    <xf numFmtId="166" fontId="7" fillId="12" borderId="22" xfId="1" applyFont="1" applyFill="1" applyBorder="1" applyAlignment="1">
      <alignment horizontal="center" vertical="center"/>
    </xf>
    <xf numFmtId="1" fontId="7" fillId="12" borderId="22" xfId="0" applyNumberFormat="1" applyFont="1" applyFill="1" applyBorder="1" applyAlignment="1">
      <alignment horizontal="right" vertical="center"/>
    </xf>
    <xf numFmtId="166" fontId="8" fillId="0" borderId="5" xfId="0" applyNumberFormat="1" applyFont="1" applyBorder="1" applyAlignment="1">
      <alignment horizontal="center" vertical="center"/>
    </xf>
    <xf numFmtId="0" fontId="0" fillId="15" borderId="23" xfId="0" applyFill="1" applyBorder="1" applyAlignment="1">
      <alignment horizontal="center" vertical="center" wrapText="1"/>
    </xf>
    <xf numFmtId="0" fontId="0" fillId="10" borderId="17" xfId="0" applyFill="1" applyBorder="1" applyAlignment="1">
      <alignment horizontal="center" vertical="center" wrapText="1"/>
    </xf>
    <xf numFmtId="0" fontId="0" fillId="16" borderId="17" xfId="0" applyFill="1" applyBorder="1" applyAlignment="1">
      <alignment horizontal="left" vertical="center" wrapText="1"/>
    </xf>
    <xf numFmtId="0" fontId="0" fillId="16" borderId="12" xfId="0" applyFill="1" applyBorder="1" applyAlignment="1">
      <alignment horizontal="left" vertical="center" wrapText="1"/>
    </xf>
    <xf numFmtId="171" fontId="7" fillId="12" borderId="24" xfId="0" applyNumberFormat="1" applyFont="1" applyFill="1" applyBorder="1" applyAlignment="1">
      <alignment horizontal="right" vertical="center"/>
    </xf>
    <xf numFmtId="9" fontId="7" fillId="12" borderId="24" xfId="2" applyFont="1" applyFill="1" applyBorder="1" applyAlignment="1">
      <alignment horizontal="right" vertical="center"/>
    </xf>
    <xf numFmtId="0" fontId="7" fillId="17" borderId="24" xfId="0" applyFont="1" applyFill="1" applyBorder="1" applyAlignment="1">
      <alignment horizontal="right" vertical="center"/>
    </xf>
    <xf numFmtId="166" fontId="7" fillId="9" borderId="24" xfId="1" applyFont="1" applyFill="1" applyBorder="1" applyAlignment="1">
      <alignment horizontal="right" vertical="center"/>
    </xf>
    <xf numFmtId="2" fontId="7" fillId="12" borderId="24" xfId="0" applyNumberFormat="1" applyFont="1" applyFill="1" applyBorder="1" applyAlignment="1">
      <alignment horizontal="right" vertical="center"/>
    </xf>
    <xf numFmtId="166" fontId="7" fillId="12" borderId="24" xfId="1" applyFont="1" applyFill="1" applyBorder="1" applyAlignment="1">
      <alignment horizontal="right" vertical="center"/>
    </xf>
    <xf numFmtId="171" fontId="7" fillId="12" borderId="24" xfId="0" applyNumberFormat="1" applyFont="1" applyFill="1" applyBorder="1" applyAlignment="1">
      <alignment horizontal="center" vertical="center"/>
    </xf>
    <xf numFmtId="166" fontId="7" fillId="13" borderId="24" xfId="1" applyFont="1" applyFill="1" applyBorder="1" applyAlignment="1">
      <alignment horizontal="right" vertical="center"/>
    </xf>
    <xf numFmtId="166" fontId="0" fillId="9" borderId="17" xfId="0" applyNumberFormat="1" applyFill="1" applyBorder="1" applyAlignment="1">
      <alignment horizontal="left" vertical="center" wrapText="1"/>
    </xf>
    <xf numFmtId="166" fontId="8" fillId="3" borderId="25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1" fontId="7" fillId="0" borderId="0" xfId="0" applyNumberFormat="1" applyFont="1" applyAlignment="1">
      <alignment horizontal="right" vertical="center"/>
    </xf>
    <xf numFmtId="9" fontId="7" fillId="0" borderId="0" xfId="2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7" fillId="0" borderId="0" xfId="1" applyFont="1" applyFill="1" applyBorder="1" applyAlignment="1">
      <alignment horizontal="right" vertical="center"/>
    </xf>
    <xf numFmtId="170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6" fontId="7" fillId="0" borderId="0" xfId="1" applyFont="1" applyFill="1" applyBorder="1" applyAlignment="1">
      <alignment horizontal="center" vertical="center"/>
    </xf>
    <xf numFmtId="166" fontId="0" fillId="0" borderId="0" xfId="0" applyNumberFormat="1" applyAlignment="1">
      <alignment horizontal="left" vertical="center" wrapText="1"/>
    </xf>
    <xf numFmtId="170" fontId="7" fillId="0" borderId="0" xfId="0" applyNumberFormat="1" applyFont="1" applyAlignment="1">
      <alignment horizontal="center" vertical="center"/>
    </xf>
    <xf numFmtId="171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9" fontId="11" fillId="6" borderId="26" xfId="4" applyNumberFormat="1" applyFont="1" applyFill="1" applyBorder="1" applyAlignment="1">
      <alignment horizontal="left" vertical="top"/>
    </xf>
    <xf numFmtId="9" fontId="11" fillId="6" borderId="27" xfId="4" applyNumberFormat="1" applyFont="1" applyFill="1" applyBorder="1" applyAlignment="1">
      <alignment horizontal="left" vertical="top"/>
    </xf>
    <xf numFmtId="166" fontId="11" fillId="6" borderId="27" xfId="4" applyNumberFormat="1" applyFont="1" applyFill="1" applyBorder="1" applyAlignment="1">
      <alignment horizontal="left" vertical="top"/>
    </xf>
    <xf numFmtId="170" fontId="11" fillId="6" borderId="27" xfId="4" applyNumberFormat="1" applyFont="1" applyFill="1" applyBorder="1" applyAlignment="1">
      <alignment horizontal="center" vertical="top"/>
    </xf>
    <xf numFmtId="9" fontId="11" fillId="6" borderId="27" xfId="4" applyNumberFormat="1" applyFont="1" applyFill="1" applyBorder="1" applyAlignment="1">
      <alignment horizontal="center" vertical="center"/>
    </xf>
    <xf numFmtId="166" fontId="11" fillId="6" borderId="27" xfId="4" applyNumberFormat="1" applyFont="1" applyFill="1" applyBorder="1" applyAlignment="1">
      <alignment horizontal="center" vertical="center"/>
    </xf>
    <xf numFmtId="166" fontId="12" fillId="6" borderId="28" xfId="4" applyNumberFormat="1" applyFont="1" applyFill="1" applyBorder="1" applyAlignment="1">
      <alignment horizontal="right" vertical="center"/>
    </xf>
    <xf numFmtId="166" fontId="2" fillId="3" borderId="0" xfId="0" applyNumberFormat="1" applyFont="1" applyFill="1" applyAlignment="1">
      <alignment horizontal="center" vertical="center"/>
    </xf>
    <xf numFmtId="9" fontId="11" fillId="6" borderId="29" xfId="4" applyNumberFormat="1" applyFont="1" applyFill="1" applyBorder="1" applyAlignment="1">
      <alignment horizontal="left" vertical="top"/>
    </xf>
    <xf numFmtId="166" fontId="11" fillId="6" borderId="29" xfId="4" applyNumberFormat="1" applyFont="1" applyFill="1" applyBorder="1" applyAlignment="1">
      <alignment horizontal="left" vertical="top"/>
    </xf>
    <xf numFmtId="170" fontId="11" fillId="6" borderId="29" xfId="4" applyNumberFormat="1" applyFont="1" applyFill="1" applyBorder="1" applyAlignment="1">
      <alignment horizontal="center" vertical="top"/>
    </xf>
    <xf numFmtId="9" fontId="11" fillId="6" borderId="29" xfId="4" applyNumberFormat="1" applyFont="1" applyFill="1" applyBorder="1" applyAlignment="1">
      <alignment horizontal="center" vertical="center"/>
    </xf>
    <xf numFmtId="166" fontId="11" fillId="6" borderId="29" xfId="4" applyNumberFormat="1" applyFont="1" applyFill="1" applyBorder="1" applyAlignment="1">
      <alignment horizontal="center" vertical="center"/>
    </xf>
    <xf numFmtId="166" fontId="12" fillId="6" borderId="30" xfId="1" applyFont="1" applyFill="1" applyBorder="1" applyAlignment="1">
      <alignment horizontal="right" vertical="center"/>
    </xf>
    <xf numFmtId="9" fontId="11" fillId="6" borderId="31" xfId="4" applyNumberFormat="1" applyFont="1" applyFill="1" applyBorder="1" applyAlignment="1">
      <alignment horizontal="left" vertical="top"/>
    </xf>
    <xf numFmtId="9" fontId="11" fillId="6" borderId="29" xfId="4" applyNumberFormat="1" applyFont="1" applyFill="1" applyBorder="1" applyAlignment="1">
      <alignment horizontal="center" vertical="top"/>
    </xf>
    <xf numFmtId="166" fontId="12" fillId="6" borderId="32" xfId="4" applyNumberFormat="1" applyFont="1" applyFill="1" applyBorder="1" applyAlignment="1">
      <alignment horizontal="right" vertical="center"/>
    </xf>
    <xf numFmtId="9" fontId="11" fillId="6" borderId="33" xfId="4" applyNumberFormat="1" applyFont="1" applyFill="1" applyBorder="1" applyAlignment="1">
      <alignment horizontal="left" vertical="top"/>
    </xf>
    <xf numFmtId="166" fontId="11" fillId="6" borderId="33" xfId="4" applyNumberFormat="1" applyFont="1" applyFill="1" applyBorder="1" applyAlignment="1">
      <alignment horizontal="left" vertical="top"/>
    </xf>
    <xf numFmtId="9" fontId="11" fillId="6" borderId="33" xfId="4" applyNumberFormat="1" applyFont="1" applyFill="1" applyBorder="1" applyAlignment="1">
      <alignment horizontal="center" vertical="top"/>
    </xf>
    <xf numFmtId="9" fontId="11" fillId="6" borderId="34" xfId="4" applyNumberFormat="1" applyFont="1" applyFill="1" applyBorder="1" applyAlignment="1">
      <alignment horizontal="left" vertical="top"/>
    </xf>
    <xf numFmtId="9" fontId="11" fillId="6" borderId="35" xfId="4" applyNumberFormat="1" applyFont="1" applyFill="1" applyBorder="1" applyAlignment="1">
      <alignment horizontal="left" vertical="top"/>
    </xf>
    <xf numFmtId="166" fontId="11" fillId="6" borderId="35" xfId="4" applyNumberFormat="1" applyFont="1" applyFill="1" applyBorder="1" applyAlignment="1">
      <alignment horizontal="left" vertical="top"/>
    </xf>
    <xf numFmtId="9" fontId="11" fillId="6" borderId="35" xfId="4" applyNumberFormat="1" applyFont="1" applyFill="1" applyBorder="1" applyAlignment="1">
      <alignment horizontal="center" vertical="top"/>
    </xf>
    <xf numFmtId="9" fontId="11" fillId="6" borderId="36" xfId="4" applyNumberFormat="1" applyFont="1" applyFill="1" applyBorder="1" applyAlignment="1">
      <alignment horizontal="left" vertical="top"/>
    </xf>
    <xf numFmtId="9" fontId="11" fillId="6" borderId="37" xfId="4" applyNumberFormat="1" applyFont="1" applyFill="1" applyBorder="1" applyAlignment="1">
      <alignment horizontal="left" vertical="top"/>
    </xf>
    <xf numFmtId="166" fontId="11" fillId="6" borderId="37" xfId="4" applyNumberFormat="1" applyFont="1" applyFill="1" applyBorder="1" applyAlignment="1">
      <alignment horizontal="left" vertical="top"/>
    </xf>
    <xf numFmtId="9" fontId="11" fillId="6" borderId="37" xfId="4" applyNumberFormat="1" applyFont="1" applyFill="1" applyBorder="1" applyAlignment="1">
      <alignment horizontal="center" vertical="top"/>
    </xf>
    <xf numFmtId="166" fontId="12" fillId="6" borderId="38" xfId="4" applyNumberFormat="1" applyFont="1" applyFill="1" applyBorder="1" applyAlignment="1">
      <alignment horizontal="right" vertical="center"/>
    </xf>
    <xf numFmtId="166" fontId="12" fillId="18" borderId="30" xfId="1" applyFont="1" applyFill="1" applyBorder="1" applyAlignment="1">
      <alignment horizontal="right" vertical="center"/>
    </xf>
    <xf numFmtId="9" fontId="11" fillId="6" borderId="0" xfId="4" applyNumberFormat="1" applyFont="1" applyFill="1" applyAlignment="1">
      <alignment horizontal="left" vertical="top"/>
    </xf>
    <xf numFmtId="166" fontId="11" fillId="6" borderId="0" xfId="4" applyNumberFormat="1" applyFont="1" applyFill="1" applyAlignment="1">
      <alignment horizontal="left" vertical="top"/>
    </xf>
    <xf numFmtId="170" fontId="11" fillId="6" borderId="0" xfId="4" applyNumberFormat="1" applyFont="1" applyFill="1" applyAlignment="1">
      <alignment horizontal="center" vertical="top"/>
    </xf>
    <xf numFmtId="9" fontId="11" fillId="6" borderId="0" xfId="4" applyNumberFormat="1" applyFont="1" applyFill="1" applyAlignment="1">
      <alignment horizontal="center" vertical="center"/>
    </xf>
    <xf numFmtId="166" fontId="11" fillId="6" borderId="0" xfId="4" applyNumberFormat="1" applyFont="1" applyFill="1" applyAlignment="1">
      <alignment horizontal="center" vertical="center"/>
    </xf>
    <xf numFmtId="166" fontId="12" fillId="6" borderId="0" xfId="4" applyNumberFormat="1" applyFont="1" applyFill="1" applyAlignment="1">
      <alignment horizontal="right" vertical="center"/>
    </xf>
    <xf numFmtId="166" fontId="12" fillId="6" borderId="5" xfId="4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10" fillId="0" borderId="0" xfId="0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70" fontId="10" fillId="0" borderId="0" xfId="0" applyNumberFormat="1" applyFont="1" applyAlignment="1">
      <alignment horizontal="center" vertical="center"/>
    </xf>
    <xf numFmtId="172" fontId="10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169" fontId="2" fillId="4" borderId="1" xfId="3" applyNumberFormat="1" applyFont="1" applyFill="1" applyBorder="1" applyAlignment="1">
      <alignment horizontal="center" vertical="center"/>
    </xf>
    <xf numFmtId="169" fontId="2" fillId="4" borderId="2" xfId="3" applyNumberFormat="1" applyFont="1" applyFill="1" applyBorder="1" applyAlignment="1">
      <alignment horizontal="center" vertical="center"/>
    </xf>
    <xf numFmtId="166" fontId="2" fillId="4" borderId="2" xfId="3" applyNumberFormat="1" applyFont="1" applyFill="1" applyBorder="1" applyAlignment="1">
      <alignment horizontal="center" vertical="center"/>
    </xf>
    <xf numFmtId="166" fontId="2" fillId="4" borderId="3" xfId="3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14" fontId="1" fillId="8" borderId="11" xfId="0" applyNumberFormat="1" applyFont="1" applyFill="1" applyBorder="1" applyAlignment="1">
      <alignment horizontal="center" vertical="center"/>
    </xf>
    <xf numFmtId="166" fontId="1" fillId="9" borderId="13" xfId="0" applyNumberFormat="1" applyFont="1" applyFill="1" applyBorder="1" applyAlignment="1">
      <alignment horizontal="center" vertical="center"/>
    </xf>
    <xf numFmtId="166" fontId="1" fillId="9" borderId="14" xfId="0" applyNumberFormat="1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166" fontId="1" fillId="8" borderId="15" xfId="0" applyNumberFormat="1" applyFont="1" applyFill="1" applyBorder="1" applyAlignment="1">
      <alignment horizontal="center" vertical="center"/>
    </xf>
    <xf numFmtId="166" fontId="1" fillId="8" borderId="14" xfId="0" applyNumberFormat="1" applyFont="1" applyFill="1" applyBorder="1" applyAlignment="1">
      <alignment horizontal="center" vertical="center"/>
    </xf>
    <xf numFmtId="0" fontId="1" fillId="12" borderId="39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0" fillId="12" borderId="6" xfId="0" applyFill="1" applyBorder="1" applyAlignment="1">
      <alignment horizontal="left" vertical="center"/>
    </xf>
    <xf numFmtId="0" fontId="1" fillId="12" borderId="40" xfId="0" applyFont="1" applyFill="1" applyBorder="1" applyAlignment="1">
      <alignment horizontal="left" vertical="center"/>
    </xf>
    <xf numFmtId="0" fontId="0" fillId="12" borderId="40" xfId="0" applyFill="1" applyBorder="1" applyAlignment="1">
      <alignment horizontal="left" vertical="center"/>
    </xf>
    <xf numFmtId="166" fontId="0" fillId="12" borderId="40" xfId="0" applyNumberFormat="1" applyFill="1" applyBorder="1" applyAlignment="1">
      <alignment horizontal="left" vertical="center"/>
    </xf>
    <xf numFmtId="0" fontId="0" fillId="12" borderId="40" xfId="0" applyFill="1" applyBorder="1" applyAlignment="1">
      <alignment horizontal="center" vertical="center"/>
    </xf>
    <xf numFmtId="166" fontId="0" fillId="12" borderId="41" xfId="0" applyNumberForma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166" fontId="0" fillId="12" borderId="0" xfId="0" applyNumberFormat="1" applyFill="1" applyAlignment="1">
      <alignment horizontal="left" vertical="center"/>
    </xf>
    <xf numFmtId="0" fontId="0" fillId="12" borderId="0" xfId="0" applyFill="1" applyAlignment="1">
      <alignment horizontal="center" vertical="center"/>
    </xf>
    <xf numFmtId="166" fontId="0" fillId="12" borderId="5" xfId="0" applyNumberFormat="1" applyFill="1" applyBorder="1" applyAlignment="1">
      <alignment horizontal="left" vertical="center"/>
    </xf>
    <xf numFmtId="0" fontId="0" fillId="12" borderId="42" xfId="0" applyFill="1" applyBorder="1" applyAlignment="1">
      <alignment horizontal="left" vertical="center"/>
    </xf>
    <xf numFmtId="0" fontId="1" fillId="12" borderId="43" xfId="0" applyFont="1" applyFill="1" applyBorder="1" applyAlignment="1">
      <alignment horizontal="left" vertical="center"/>
    </xf>
    <xf numFmtId="0" fontId="0" fillId="12" borderId="43" xfId="0" applyFill="1" applyBorder="1" applyAlignment="1">
      <alignment horizontal="left" vertical="center"/>
    </xf>
    <xf numFmtId="166" fontId="0" fillId="12" borderId="43" xfId="0" applyNumberFormat="1" applyFill="1" applyBorder="1" applyAlignment="1">
      <alignment horizontal="left" vertical="center"/>
    </xf>
    <xf numFmtId="0" fontId="0" fillId="12" borderId="43" xfId="0" applyFill="1" applyBorder="1" applyAlignment="1">
      <alignment horizontal="center" vertical="center"/>
    </xf>
    <xf numFmtId="166" fontId="0" fillId="12" borderId="44" xfId="0" applyNumberForma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center" vertical="center" wrapText="1"/>
    </xf>
  </cellXfs>
  <cellStyles count="12">
    <cellStyle name="Currency" xfId="1" builtinId="4"/>
    <cellStyle name="Normal" xfId="0" builtinId="0"/>
    <cellStyle name="Normal 2" xfId="4" xr:uid="{00000000-0005-0000-0000-000031000000}"/>
    <cellStyle name="Normal 4" xfId="5" xr:uid="{00000000-0005-0000-0000-000032000000}"/>
    <cellStyle name="Normal 5" xfId="6" xr:uid="{00000000-0005-0000-0000-000033000000}"/>
    <cellStyle name="Note" xfId="3" builtinId="10"/>
    <cellStyle name="Percent" xfId="2" builtinId="5"/>
    <cellStyle name="Percent 2" xfId="7" xr:uid="{00000000-0005-0000-0000-000034000000}"/>
    <cellStyle name="Style 1" xfId="8" xr:uid="{00000000-0005-0000-0000-000035000000}"/>
    <cellStyle name="Style 2" xfId="9" xr:uid="{00000000-0005-0000-0000-000036000000}"/>
    <cellStyle name="Style 3" xfId="10" xr:uid="{00000000-0005-0000-0000-000037000000}"/>
    <cellStyle name="Style 4" xfId="11" xr:uid="{00000000-0005-0000-0000-000038000000}"/>
  </cellStyles>
  <dxfs count="0"/>
  <tableStyles count="0" defaultTableStyle="TableStyleMedium2" defaultPivotStyle="PivotStyleLight16"/>
  <colors>
    <mruColors>
      <color rgb="FFF4D6F4"/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133972670424397E-2"/>
          <c:y val="3.8324541344704303E-2"/>
          <c:w val="0.65238604620893303"/>
          <c:h val="0.85499367150712502"/>
        </c:manualLayout>
      </c:layout>
      <c:doughnutChart>
        <c:varyColors val="1"/>
        <c:ser>
          <c:idx val="9"/>
          <c:order val="9"/>
          <c:spPr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gradFill flip="none" rotWithShape="1">
                <a:gsLst>
                  <a:gs pos="0">
                    <a:schemeClr val="accent4">
                      <a:shade val="30000"/>
                      <a:satMod val="115000"/>
                    </a:schemeClr>
                  </a:gs>
                  <a:gs pos="50000">
                    <a:schemeClr val="accent4">
                      <a:shade val="67500"/>
                      <a:satMod val="115000"/>
                    </a:schemeClr>
                  </a:gs>
                  <a:gs pos="100000">
                    <a:schemeClr val="accent4">
                      <a:shade val="100000"/>
                      <a:satMod val="115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solidFill>
                  <a:schemeClr val="bg1"/>
                </a:solidFill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EE-41A5-AB8E-1336857ACF57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4A909A">
                      <a:shade val="30000"/>
                      <a:satMod val="115000"/>
                    </a:srgbClr>
                  </a:gs>
                  <a:gs pos="50000">
                    <a:srgbClr val="4A909A">
                      <a:shade val="67500"/>
                      <a:satMod val="115000"/>
                    </a:srgbClr>
                  </a:gs>
                  <a:gs pos="100000">
                    <a:srgbClr val="4A909A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EE-41A5-AB8E-1336857ACF57}"/>
              </c:ext>
            </c:extLst>
          </c:dPt>
          <c:cat>
            <c:strRef>
              <c:f>'ESTIMATE STATEMENT'!$D$77:$D$78</c:f>
              <c:strCache>
                <c:ptCount val="2"/>
                <c:pt idx="0">
                  <c:v>Material Cost</c:v>
                </c:pt>
                <c:pt idx="1">
                  <c:v>Labor Cost</c:v>
                </c:pt>
              </c:strCache>
            </c:strRef>
          </c:cat>
          <c:val>
            <c:numRef>
              <c:f>'ESTIMATE STATEMENT'!$N$77:$N$78</c:f>
              <c:numCache>
                <c:formatCode>_("$"* #,##0.00_);_("$"* \(#,##0.00\);_("$"* "-"??_);_(@_)</c:formatCode>
                <c:ptCount val="2"/>
                <c:pt idx="0">
                  <c:v>0</c:v>
                </c:pt>
                <c:pt idx="1">
                  <c:v>243229.89310242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EE-41A5-AB8E-1336857A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91EE-41A5-AB8E-1336857ACF5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STATEMENT'!$E$77:$E$78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91EE-41A5-AB8E-1336857ACF57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STATEMENT'!$F$77:$F$78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91EE-41A5-AB8E-1336857ACF57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STATEMENT'!$G$77:$G$78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91EE-41A5-AB8E-1336857ACF57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STATEMENT'!$H$77:$H$78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8-91EE-41A5-AB8E-1336857ACF57}"/>
                  </c:ext>
                </c:extLst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STATEMENT'!$I$77:$I$78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D-91EE-41A5-AB8E-1336857ACF57}"/>
                  </c:ext>
                </c:extLst>
              </c15:ser>
            </c15:filteredPieSeries>
            <c15:filteredPieSeries>
              <c15:ser>
                <c:idx val="5"/>
                <c:order val="5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F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1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STATEMENT'!$J$77:$J$78</c15:sqref>
                        </c15:formulaRef>
                      </c:ext>
                    </c:extLst>
                    <c:numCache>
                      <c:formatCode>0.000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1EE-41A5-AB8E-1336857ACF57}"/>
                  </c:ext>
                </c:extLst>
              </c15:ser>
            </c15:filteredPieSeries>
            <c15:filteredPieSeries>
              <c15:ser>
                <c:idx val="6"/>
                <c:order val="6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6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STATEMENT'!$K$77:$K$78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7-91EE-41A5-AB8E-1336857ACF57}"/>
                  </c:ext>
                </c:extLst>
              </c15:ser>
            </c15:filteredPieSeries>
            <c15:filteredPieSeries>
              <c15:ser>
                <c:idx val="7"/>
                <c:order val="7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9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B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STATEMENT'!$L$77:$L$78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C-91EE-41A5-AB8E-1336857ACF57}"/>
                  </c:ext>
                </c:extLst>
              </c15:ser>
            </c15:filteredPieSeries>
            <c15:filteredPieSeries>
              <c15:ser>
                <c:idx val="8"/>
                <c:order val="8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E-91EE-41A5-AB8E-1336857ACF5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30-91EE-41A5-AB8E-1336857ACF57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STATEMENT'!$D$77:$D$78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STATEMENT'!$M$77:$M$78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1-91EE-41A5-AB8E-1336857ACF57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7d79689-4c7b-4454-b206-d6b18915114b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204107</xdr:colOff>
      <xdr:row>73</xdr:row>
      <xdr:rowOff>35718</xdr:rowOff>
    </xdr:from>
    <xdr:to>
      <xdr:col>2</xdr:col>
      <xdr:colOff>2678905</xdr:colOff>
      <xdr:row>85</xdr:row>
      <xdr:rowOff>224516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H251"/>
  <sheetViews>
    <sheetView showGridLines="0" tabSelected="1" view="pageBreakPreview" zoomScale="70" zoomScaleNormal="70" zoomScalePageLayoutView="70" workbookViewId="0">
      <selection activeCell="C5" sqref="C5"/>
    </sheetView>
  </sheetViews>
  <sheetFormatPr defaultColWidth="9" defaultRowHeight="14.4"/>
  <cols>
    <col min="1" max="1" width="7.44140625" customWidth="1"/>
    <col min="2" max="2" width="14.6640625" style="4" customWidth="1"/>
    <col min="3" max="3" width="73.109375" style="5" customWidth="1"/>
    <col min="4" max="4" width="14.88671875" customWidth="1"/>
    <col min="5" max="5" width="14.6640625" customWidth="1"/>
    <col min="6" max="6" width="16.33203125" customWidth="1"/>
    <col min="7" max="7" width="8.109375" customWidth="1"/>
    <col min="8" max="9" width="18.77734375" style="6" customWidth="1"/>
    <col min="10" max="10" width="18.77734375" style="7" customWidth="1"/>
    <col min="11" max="11" width="18.77734375" style="6" customWidth="1"/>
    <col min="12" max="12" width="18.77734375" style="8" customWidth="1"/>
    <col min="13" max="13" width="18.77734375" style="9" customWidth="1"/>
    <col min="14" max="16" width="18.77734375" style="6" customWidth="1"/>
    <col min="164" max="164" width="9" style="10"/>
  </cols>
  <sheetData>
    <row r="1" spans="1:164" ht="18">
      <c r="A1" s="139" t="s">
        <v>0</v>
      </c>
      <c r="B1" s="140"/>
      <c r="C1" s="140"/>
      <c r="D1" s="140"/>
      <c r="E1" s="140"/>
      <c r="F1" s="140"/>
      <c r="G1" s="140"/>
      <c r="H1" s="141"/>
      <c r="I1" s="141"/>
      <c r="J1" s="140"/>
      <c r="K1" s="141"/>
      <c r="L1" s="140"/>
      <c r="M1" s="141"/>
      <c r="N1" s="141"/>
      <c r="O1" s="141"/>
      <c r="P1" s="142"/>
    </row>
    <row r="2" spans="1:164">
      <c r="A2" s="11"/>
      <c r="B2" s="143"/>
      <c r="C2" s="144"/>
      <c r="E2" s="12"/>
      <c r="F2" s="12"/>
      <c r="G2" s="12"/>
      <c r="N2" s="13"/>
      <c r="O2" s="14"/>
      <c r="P2" s="15"/>
    </row>
    <row r="3" spans="1:164" ht="15.75" customHeight="1">
      <c r="A3" s="145" t="s">
        <v>1</v>
      </c>
      <c r="B3" s="146"/>
      <c r="C3" s="16" t="s">
        <v>2</v>
      </c>
      <c r="D3" s="17"/>
      <c r="E3" s="17"/>
      <c r="F3" s="17"/>
      <c r="G3" s="17"/>
      <c r="H3" s="18"/>
      <c r="I3" s="18"/>
      <c r="J3" s="19"/>
      <c r="K3" s="18"/>
      <c r="L3" s="20"/>
      <c r="M3" s="21"/>
      <c r="N3" s="18"/>
      <c r="O3" s="18"/>
      <c r="P3" s="15"/>
    </row>
    <row r="4" spans="1:164" ht="15.75" customHeight="1">
      <c r="A4" s="147" t="s">
        <v>3</v>
      </c>
      <c r="B4" s="148"/>
      <c r="C4" s="22" t="s">
        <v>4</v>
      </c>
      <c r="D4" s="17"/>
      <c r="E4" s="17"/>
      <c r="F4" s="17"/>
      <c r="G4" s="17"/>
      <c r="H4" s="18"/>
      <c r="I4" s="18"/>
      <c r="J4" s="19"/>
      <c r="K4" s="18"/>
      <c r="L4" s="20"/>
      <c r="M4" s="21"/>
      <c r="N4" s="18"/>
      <c r="O4" s="18"/>
      <c r="P4" s="15"/>
    </row>
    <row r="5" spans="1:164" ht="15.75" customHeight="1">
      <c r="A5" s="149" t="s">
        <v>5</v>
      </c>
      <c r="B5" s="150"/>
      <c r="C5" s="22" t="s">
        <v>6</v>
      </c>
      <c r="D5" s="17"/>
      <c r="E5" s="17"/>
      <c r="F5" s="17"/>
      <c r="G5" s="17"/>
      <c r="H5" s="18"/>
      <c r="I5" s="18"/>
      <c r="J5" s="19"/>
      <c r="K5" s="18"/>
      <c r="L5" s="20"/>
      <c r="M5" s="21"/>
      <c r="N5" s="18"/>
      <c r="O5" s="23"/>
      <c r="P5" s="15"/>
    </row>
    <row r="6" spans="1:164" s="1" customFormat="1">
      <c r="A6" s="24"/>
      <c r="C6" s="25"/>
      <c r="H6" s="26"/>
      <c r="I6" s="26"/>
      <c r="J6" s="27"/>
      <c r="K6" s="26"/>
      <c r="M6" s="26"/>
      <c r="N6" s="26"/>
      <c r="O6" s="26"/>
      <c r="P6" s="28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 s="29"/>
    </row>
    <row r="7" spans="1:164">
      <c r="A7" s="30"/>
      <c r="B7" s="177" t="s">
        <v>7</v>
      </c>
      <c r="C7" s="25"/>
      <c r="D7" s="151" t="s">
        <v>8</v>
      </c>
      <c r="E7" s="151"/>
      <c r="F7" s="151"/>
      <c r="G7" s="32"/>
      <c r="H7" s="152" t="s">
        <v>9</v>
      </c>
      <c r="I7" s="153"/>
      <c r="J7" s="154" t="s">
        <v>10</v>
      </c>
      <c r="K7" s="155"/>
      <c r="L7" s="154"/>
      <c r="M7" s="156"/>
      <c r="N7" s="26"/>
      <c r="O7" s="26"/>
      <c r="P7" s="28"/>
    </row>
    <row r="8" spans="1:164" s="2" customFormat="1" ht="15.75" customHeight="1">
      <c r="A8" s="33" t="s">
        <v>11</v>
      </c>
      <c r="B8" s="177"/>
      <c r="C8" s="31" t="s">
        <v>12</v>
      </c>
      <c r="D8" s="34" t="s">
        <v>13</v>
      </c>
      <c r="E8" s="34" t="s">
        <v>14</v>
      </c>
      <c r="F8" s="34" t="s">
        <v>15</v>
      </c>
      <c r="G8" s="35" t="s">
        <v>16</v>
      </c>
      <c r="H8" s="36" t="s">
        <v>17</v>
      </c>
      <c r="I8" s="36" t="s">
        <v>18</v>
      </c>
      <c r="J8" s="37" t="s">
        <v>19</v>
      </c>
      <c r="K8" s="38" t="s">
        <v>20</v>
      </c>
      <c r="L8" s="34" t="s">
        <v>21</v>
      </c>
      <c r="M8" s="38" t="s">
        <v>18</v>
      </c>
      <c r="N8" s="39" t="s">
        <v>22</v>
      </c>
      <c r="O8" s="39" t="s">
        <v>23</v>
      </c>
      <c r="P8" s="40" t="s">
        <v>24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 s="41"/>
    </row>
    <row r="9" spans="1:164">
      <c r="A9" s="24"/>
      <c r="B9" s="1"/>
      <c r="C9" s="25"/>
      <c r="D9" s="42"/>
      <c r="E9" s="42"/>
      <c r="F9" s="42"/>
      <c r="G9" s="42"/>
      <c r="H9" s="43"/>
      <c r="I9" s="43"/>
      <c r="J9" s="27"/>
      <c r="K9" s="43"/>
      <c r="L9" s="1"/>
      <c r="M9" s="26"/>
      <c r="N9" s="43"/>
      <c r="O9" s="26"/>
      <c r="P9" s="28"/>
    </row>
    <row r="10" spans="1:164" s="3" customFormat="1" ht="18">
      <c r="A10" s="44" t="str">
        <f>IF(F10&lt;&gt;"",1+MAX($A$5:A9),"")</f>
        <v/>
      </c>
      <c r="B10" s="44" t="s">
        <v>25</v>
      </c>
      <c r="C10" s="45"/>
      <c r="D10" s="45"/>
      <c r="E10" s="45"/>
      <c r="F10" s="45"/>
      <c r="G10" s="45"/>
      <c r="H10" s="46"/>
      <c r="I10" s="46"/>
      <c r="J10" s="45"/>
      <c r="K10" s="46"/>
      <c r="L10" s="45"/>
      <c r="M10" s="46"/>
      <c r="N10" s="46"/>
      <c r="O10" s="47"/>
      <c r="P10" s="48">
        <f>SUM(N11:N73)</f>
        <v>243229.89310242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 s="10"/>
    </row>
    <row r="11" spans="1:164" ht="15">
      <c r="A11" s="49" t="str">
        <f>IF(F11&lt;&gt;"",1+MAX($A$5:A10),"")</f>
        <v/>
      </c>
      <c r="B11" s="50"/>
      <c r="C11" s="51"/>
      <c r="D11" s="52"/>
      <c r="E11" s="53"/>
      <c r="F11" s="52"/>
      <c r="G11" s="54"/>
      <c r="H11" s="55"/>
      <c r="I11" s="55"/>
      <c r="J11" s="56"/>
      <c r="K11" s="57"/>
      <c r="L11" s="58"/>
      <c r="M11" s="57"/>
      <c r="N11" s="59"/>
      <c r="O11" s="60"/>
      <c r="P11" s="61"/>
    </row>
    <row r="12" spans="1:164" ht="15">
      <c r="A12" s="49" t="str">
        <f>IF(F12&lt;&gt;"",1+MAX($A$5:A11),"")</f>
        <v/>
      </c>
      <c r="B12" s="62"/>
      <c r="C12" s="63" t="s">
        <v>26</v>
      </c>
      <c r="D12" s="52"/>
      <c r="E12" s="53"/>
      <c r="F12" s="52"/>
      <c r="G12" s="54"/>
      <c r="H12" s="55"/>
      <c r="I12" s="55"/>
      <c r="J12" s="56"/>
      <c r="K12" s="57"/>
      <c r="L12" s="58"/>
      <c r="M12" s="64"/>
      <c r="N12" s="59"/>
      <c r="O12" s="60"/>
      <c r="P12" s="61"/>
    </row>
    <row r="13" spans="1:164" ht="15">
      <c r="A13" s="49">
        <f>IF(F13&lt;&gt;"",1+MAX($A$5:A12),"")</f>
        <v>1</v>
      </c>
      <c r="B13" s="62"/>
      <c r="C13" s="51" t="s">
        <v>27</v>
      </c>
      <c r="D13" s="65">
        <v>34</v>
      </c>
      <c r="E13" s="53">
        <v>0</v>
      </c>
      <c r="F13" s="52">
        <f t="shared" ref="F13:F25" si="0">D13*(1+E13)</f>
        <v>34</v>
      </c>
      <c r="G13" s="54" t="s">
        <v>28</v>
      </c>
      <c r="H13" s="55">
        <v>0</v>
      </c>
      <c r="I13" s="55">
        <f t="shared" ref="I13" si="1">F13*H13</f>
        <v>0</v>
      </c>
      <c r="J13" s="56">
        <v>4.4999999999999998E-2</v>
      </c>
      <c r="K13" s="57">
        <v>43.615600000000001</v>
      </c>
      <c r="L13" s="58">
        <f t="shared" ref="L13" si="2">J13*F13</f>
        <v>1.53</v>
      </c>
      <c r="M13" s="64">
        <f t="shared" ref="M13" si="3">L13*K13</f>
        <v>66.731868000000006</v>
      </c>
      <c r="N13" s="59">
        <f t="shared" ref="N13" si="4">M13+I13</f>
        <v>66.731868000000006</v>
      </c>
      <c r="O13" s="60"/>
      <c r="P13" s="66"/>
    </row>
    <row r="14" spans="1:164" ht="15">
      <c r="A14" s="49">
        <f>IF(F14&lt;&gt;"",1+MAX($A$5:A13),"")</f>
        <v>2</v>
      </c>
      <c r="B14" s="62"/>
      <c r="C14" s="51" t="s">
        <v>29</v>
      </c>
      <c r="D14" s="65">
        <v>40042</v>
      </c>
      <c r="E14" s="53">
        <v>0</v>
      </c>
      <c r="F14" s="52">
        <f t="shared" si="0"/>
        <v>40042</v>
      </c>
      <c r="G14" s="54" t="s">
        <v>28</v>
      </c>
      <c r="H14" s="55">
        <v>0</v>
      </c>
      <c r="I14" s="55">
        <f t="shared" ref="I14:I72" si="5">F14*H14</f>
        <v>0</v>
      </c>
      <c r="J14" s="56">
        <v>2.1999999999999999E-2</v>
      </c>
      <c r="K14" s="57">
        <v>43.615600000000001</v>
      </c>
      <c r="L14" s="58">
        <f t="shared" ref="L14:L72" si="6">J14*F14</f>
        <v>880.92399999999998</v>
      </c>
      <c r="M14" s="64">
        <f t="shared" ref="M14:M72" si="7">L14*K14</f>
        <v>38422.028814400001</v>
      </c>
      <c r="N14" s="59">
        <f t="shared" ref="N14:N72" si="8">M14+I14</f>
        <v>38422.028814400001</v>
      </c>
      <c r="O14" s="60"/>
      <c r="P14" s="66"/>
    </row>
    <row r="15" spans="1:164" ht="15">
      <c r="A15" s="49">
        <f>IF(F15&lt;&gt;"",1+MAX($A$5:A14),"")</f>
        <v>3</v>
      </c>
      <c r="B15" s="62"/>
      <c r="C15" s="51" t="s">
        <v>30</v>
      </c>
      <c r="D15" s="65">
        <v>261</v>
      </c>
      <c r="E15" s="53">
        <v>0</v>
      </c>
      <c r="F15" s="52">
        <f t="shared" si="0"/>
        <v>261</v>
      </c>
      <c r="G15" s="54" t="s">
        <v>28</v>
      </c>
      <c r="H15" s="55">
        <v>0</v>
      </c>
      <c r="I15" s="55">
        <f t="shared" si="5"/>
        <v>0</v>
      </c>
      <c r="J15" s="56">
        <v>0.155</v>
      </c>
      <c r="K15" s="57">
        <v>43.615600000000001</v>
      </c>
      <c r="L15" s="58">
        <f t="shared" si="6"/>
        <v>40.454999999999998</v>
      </c>
      <c r="M15" s="64">
        <f t="shared" si="7"/>
        <v>1764.469098</v>
      </c>
      <c r="N15" s="59">
        <f t="shared" si="8"/>
        <v>1764.469098</v>
      </c>
      <c r="O15" s="60"/>
      <c r="P15" s="66"/>
    </row>
    <row r="16" spans="1:164" ht="15">
      <c r="A16" s="49">
        <f>IF(F16&lt;&gt;"",1+MAX($A$5:A15),"")</f>
        <v>4</v>
      </c>
      <c r="B16" s="62"/>
      <c r="C16" s="51" t="s">
        <v>31</v>
      </c>
      <c r="D16" s="65">
        <v>4664</v>
      </c>
      <c r="E16" s="53">
        <v>0</v>
      </c>
      <c r="F16" s="52">
        <f t="shared" si="0"/>
        <v>4664</v>
      </c>
      <c r="G16" s="54" t="s">
        <v>28</v>
      </c>
      <c r="H16" s="55">
        <v>0</v>
      </c>
      <c r="I16" s="55">
        <f t="shared" si="5"/>
        <v>0</v>
      </c>
      <c r="J16" s="56">
        <v>2.1000000000000001E-2</v>
      </c>
      <c r="K16" s="57">
        <v>43.615600000000001</v>
      </c>
      <c r="L16" s="58">
        <f t="shared" si="6"/>
        <v>97.944000000000003</v>
      </c>
      <c r="M16" s="64">
        <f t="shared" si="7"/>
        <v>4271.8863264000001</v>
      </c>
      <c r="N16" s="59">
        <f t="shared" si="8"/>
        <v>4271.8863264000001</v>
      </c>
      <c r="O16" s="60"/>
      <c r="P16" s="66"/>
    </row>
    <row r="17" spans="1:16" ht="15">
      <c r="A17" s="67">
        <f>IF(F17&lt;&gt;"",1+MAX($A$5:A16),"")</f>
        <v>5</v>
      </c>
      <c r="B17" s="62"/>
      <c r="C17" s="51" t="s">
        <v>32</v>
      </c>
      <c r="D17" s="65">
        <v>4527</v>
      </c>
      <c r="E17" s="53">
        <v>0</v>
      </c>
      <c r="F17" s="52">
        <f t="shared" si="0"/>
        <v>4527</v>
      </c>
      <c r="G17" s="54" t="s">
        <v>28</v>
      </c>
      <c r="H17" s="55">
        <v>0</v>
      </c>
      <c r="I17" s="55">
        <f t="shared" si="5"/>
        <v>0</v>
      </c>
      <c r="J17" s="56">
        <v>5.8000000000000003E-2</v>
      </c>
      <c r="K17" s="57">
        <v>43.615600000000001</v>
      </c>
      <c r="L17" s="58">
        <f t="shared" si="6"/>
        <v>262.56599999999997</v>
      </c>
      <c r="M17" s="64">
        <f t="shared" si="7"/>
        <v>11451.973629599999</v>
      </c>
      <c r="N17" s="59">
        <f t="shared" si="8"/>
        <v>11451.973629599999</v>
      </c>
      <c r="O17" s="60"/>
      <c r="P17" s="66"/>
    </row>
    <row r="18" spans="1:16" ht="15">
      <c r="A18" s="67">
        <f>IF(F18&lt;&gt;"",1+MAX($A$5:A17),"")</f>
        <v>6</v>
      </c>
      <c r="B18" s="62"/>
      <c r="C18" s="51" t="s">
        <v>33</v>
      </c>
      <c r="D18" s="65">
        <v>1170</v>
      </c>
      <c r="E18" s="53">
        <v>0</v>
      </c>
      <c r="F18" s="52">
        <f t="shared" si="0"/>
        <v>1170</v>
      </c>
      <c r="G18" s="54" t="s">
        <v>28</v>
      </c>
      <c r="H18" s="55">
        <v>0</v>
      </c>
      <c r="I18" s="55">
        <f t="shared" si="5"/>
        <v>0</v>
      </c>
      <c r="J18" s="56">
        <v>7.4999999999999997E-2</v>
      </c>
      <c r="K18" s="57">
        <v>43.615600000000001</v>
      </c>
      <c r="L18" s="58">
        <f t="shared" si="6"/>
        <v>87.75</v>
      </c>
      <c r="M18" s="64">
        <f t="shared" si="7"/>
        <v>3827.2689</v>
      </c>
      <c r="N18" s="59">
        <f t="shared" si="8"/>
        <v>3827.2689</v>
      </c>
      <c r="O18" s="60"/>
      <c r="P18" s="66"/>
    </row>
    <row r="19" spans="1:16" ht="15">
      <c r="A19" s="67">
        <f>IF(F19&lt;&gt;"",1+MAX($A$5:A18),"")</f>
        <v>7</v>
      </c>
      <c r="B19" s="62"/>
      <c r="C19" s="51" t="s">
        <v>34</v>
      </c>
      <c r="D19" s="65">
        <v>34</v>
      </c>
      <c r="E19" s="53">
        <v>0</v>
      </c>
      <c r="F19" s="52">
        <f t="shared" si="0"/>
        <v>34</v>
      </c>
      <c r="G19" s="54" t="s">
        <v>28</v>
      </c>
      <c r="H19" s="55">
        <v>0</v>
      </c>
      <c r="I19" s="55">
        <f t="shared" si="5"/>
        <v>0</v>
      </c>
      <c r="J19" s="56">
        <v>4.8000000000000001E-2</v>
      </c>
      <c r="K19" s="57">
        <v>43.615600000000001</v>
      </c>
      <c r="L19" s="58">
        <f t="shared" si="6"/>
        <v>1.6319999999999999</v>
      </c>
      <c r="M19" s="64">
        <f t="shared" si="7"/>
        <v>71.180659199999994</v>
      </c>
      <c r="N19" s="59">
        <f t="shared" si="8"/>
        <v>71.180659199999994</v>
      </c>
      <c r="O19" s="60"/>
      <c r="P19" s="66"/>
    </row>
    <row r="20" spans="1:16" ht="15">
      <c r="A20" s="67">
        <f>IF(F20&lt;&gt;"",1+MAX($A$5:A19),"")</f>
        <v>8</v>
      </c>
      <c r="B20" s="62"/>
      <c r="C20" s="51" t="s">
        <v>35</v>
      </c>
      <c r="D20" s="65">
        <v>9854</v>
      </c>
      <c r="E20" s="53">
        <v>0</v>
      </c>
      <c r="F20" s="52">
        <f t="shared" si="0"/>
        <v>9854</v>
      </c>
      <c r="G20" s="54" t="s">
        <v>28</v>
      </c>
      <c r="H20" s="55">
        <v>0</v>
      </c>
      <c r="I20" s="55">
        <f t="shared" si="5"/>
        <v>0</v>
      </c>
      <c r="J20" s="56">
        <v>2.1000000000000001E-2</v>
      </c>
      <c r="K20" s="57">
        <v>43.615600000000001</v>
      </c>
      <c r="L20" s="58">
        <f t="shared" si="6"/>
        <v>206.934</v>
      </c>
      <c r="M20" s="64">
        <f t="shared" si="7"/>
        <v>9025.5505704000007</v>
      </c>
      <c r="N20" s="59">
        <f t="shared" si="8"/>
        <v>9025.5505704000007</v>
      </c>
      <c r="O20" s="60"/>
      <c r="P20" s="66"/>
    </row>
    <row r="21" spans="1:16" ht="15">
      <c r="A21" s="67">
        <f>IF(F21&lt;&gt;"",1+MAX($A$5:A20),"")</f>
        <v>9</v>
      </c>
      <c r="B21" s="62"/>
      <c r="C21" s="51" t="s">
        <v>36</v>
      </c>
      <c r="D21" s="65">
        <v>791</v>
      </c>
      <c r="E21" s="53">
        <v>0</v>
      </c>
      <c r="F21" s="52">
        <f t="shared" si="0"/>
        <v>791</v>
      </c>
      <c r="G21" s="54" t="s">
        <v>28</v>
      </c>
      <c r="H21" s="55">
        <v>0</v>
      </c>
      <c r="I21" s="55">
        <f t="shared" si="5"/>
        <v>0</v>
      </c>
      <c r="J21" s="56">
        <v>4.4999999999999998E-2</v>
      </c>
      <c r="K21" s="57">
        <v>43.615600000000001</v>
      </c>
      <c r="L21" s="58">
        <f t="shared" si="6"/>
        <v>35.594999999999999</v>
      </c>
      <c r="M21" s="64">
        <f t="shared" si="7"/>
        <v>1552.497282</v>
      </c>
      <c r="N21" s="59">
        <f t="shared" si="8"/>
        <v>1552.497282</v>
      </c>
      <c r="O21" s="60"/>
      <c r="P21" s="66"/>
    </row>
    <row r="22" spans="1:16" ht="15">
      <c r="A22" s="67">
        <f>IF(F22&lt;&gt;"",1+MAX($A$5:A21),"")</f>
        <v>10</v>
      </c>
      <c r="B22" s="62"/>
      <c r="C22" s="51" t="s">
        <v>37</v>
      </c>
      <c r="D22" s="65">
        <v>1432</v>
      </c>
      <c r="E22" s="53">
        <v>0</v>
      </c>
      <c r="F22" s="52">
        <f t="shared" si="0"/>
        <v>1432</v>
      </c>
      <c r="G22" s="54" t="s">
        <v>28</v>
      </c>
      <c r="H22" s="55">
        <v>0</v>
      </c>
      <c r="I22" s="55">
        <f t="shared" si="5"/>
        <v>0</v>
      </c>
      <c r="J22" s="56">
        <v>2.9000000000000001E-2</v>
      </c>
      <c r="K22" s="57">
        <v>43.615600000000001</v>
      </c>
      <c r="L22" s="58">
        <f t="shared" si="6"/>
        <v>41.527999999999999</v>
      </c>
      <c r="M22" s="64">
        <f t="shared" si="7"/>
        <v>1811.2686368</v>
      </c>
      <c r="N22" s="59">
        <f t="shared" si="8"/>
        <v>1811.2686368</v>
      </c>
      <c r="O22" s="60"/>
      <c r="P22" s="66"/>
    </row>
    <row r="23" spans="1:16" ht="15">
      <c r="A23" s="67">
        <f>IF(F23&lt;&gt;"",1+MAX($A$5:A22),"")</f>
        <v>11</v>
      </c>
      <c r="B23" s="62"/>
      <c r="C23" s="51" t="s">
        <v>38</v>
      </c>
      <c r="D23" s="65">
        <v>310</v>
      </c>
      <c r="E23" s="53">
        <v>0</v>
      </c>
      <c r="F23" s="52">
        <f t="shared" si="0"/>
        <v>310</v>
      </c>
      <c r="G23" s="54" t="s">
        <v>28</v>
      </c>
      <c r="H23" s="55">
        <v>0</v>
      </c>
      <c r="I23" s="55">
        <f t="shared" si="5"/>
        <v>0</v>
      </c>
      <c r="J23" s="56">
        <v>4.4999999999999998E-2</v>
      </c>
      <c r="K23" s="57">
        <v>43.615600000000001</v>
      </c>
      <c r="L23" s="58">
        <f t="shared" si="6"/>
        <v>13.95</v>
      </c>
      <c r="M23" s="64">
        <f t="shared" si="7"/>
        <v>608.43762000000004</v>
      </c>
      <c r="N23" s="59">
        <f t="shared" si="8"/>
        <v>608.43762000000004</v>
      </c>
      <c r="O23" s="60"/>
      <c r="P23" s="66"/>
    </row>
    <row r="24" spans="1:16" ht="15">
      <c r="A24" s="67">
        <f>IF(F24&lt;&gt;"",1+MAX($A$5:A23),"")</f>
        <v>12</v>
      </c>
      <c r="B24" s="62"/>
      <c r="C24" s="51" t="s">
        <v>39</v>
      </c>
      <c r="D24" s="65">
        <v>23807</v>
      </c>
      <c r="E24" s="53">
        <v>0</v>
      </c>
      <c r="F24" s="52">
        <f t="shared" si="0"/>
        <v>23807</v>
      </c>
      <c r="G24" s="54" t="s">
        <v>28</v>
      </c>
      <c r="H24" s="55">
        <v>0</v>
      </c>
      <c r="I24" s="55">
        <f t="shared" si="5"/>
        <v>0</v>
      </c>
      <c r="J24" s="56">
        <v>2.1000000000000001E-2</v>
      </c>
      <c r="K24" s="57">
        <v>43.615600000000001</v>
      </c>
      <c r="L24" s="58">
        <f t="shared" si="6"/>
        <v>499.947</v>
      </c>
      <c r="M24" s="64">
        <f t="shared" si="7"/>
        <v>21805.488373200002</v>
      </c>
      <c r="N24" s="59">
        <f t="shared" si="8"/>
        <v>21805.488373200002</v>
      </c>
      <c r="O24" s="60"/>
      <c r="P24" s="66"/>
    </row>
    <row r="25" spans="1:16" ht="15">
      <c r="A25" s="67">
        <f>IF(F25&lt;&gt;"",1+MAX($A$5:A24),"")</f>
        <v>13</v>
      </c>
      <c r="B25" s="62"/>
      <c r="C25" s="51" t="s">
        <v>40</v>
      </c>
      <c r="D25" s="65">
        <v>27463</v>
      </c>
      <c r="E25" s="53">
        <v>0</v>
      </c>
      <c r="F25" s="52">
        <f t="shared" si="0"/>
        <v>27463</v>
      </c>
      <c r="G25" s="54" t="s">
        <v>28</v>
      </c>
      <c r="H25" s="55">
        <v>0</v>
      </c>
      <c r="I25" s="55">
        <f t="shared" si="5"/>
        <v>0</v>
      </c>
      <c r="J25" s="56">
        <v>1.6E-2</v>
      </c>
      <c r="K25" s="57">
        <v>43.615600000000001</v>
      </c>
      <c r="L25" s="58">
        <f t="shared" si="6"/>
        <v>439.40800000000002</v>
      </c>
      <c r="M25" s="64">
        <f t="shared" si="7"/>
        <v>19165.043564799998</v>
      </c>
      <c r="N25" s="59">
        <f t="shared" si="8"/>
        <v>19165.043564799998</v>
      </c>
      <c r="O25" s="60"/>
      <c r="P25" s="66"/>
    </row>
    <row r="26" spans="1:16" ht="15">
      <c r="A26" s="67">
        <f>IF(F26&lt;&gt;"",1+MAX($A$5:A25),"")</f>
        <v>14</v>
      </c>
      <c r="B26" s="62"/>
      <c r="C26" s="51" t="s">
        <v>41</v>
      </c>
      <c r="D26" s="65">
        <v>675</v>
      </c>
      <c r="E26" s="53">
        <v>0</v>
      </c>
      <c r="F26" s="52">
        <f t="shared" ref="F26:F38" si="9">D26*(1+E26)</f>
        <v>675</v>
      </c>
      <c r="G26" s="54" t="s">
        <v>28</v>
      </c>
      <c r="H26" s="55">
        <v>0</v>
      </c>
      <c r="I26" s="55">
        <f t="shared" si="5"/>
        <v>0</v>
      </c>
      <c r="J26" s="56">
        <v>1.7999999999999999E-2</v>
      </c>
      <c r="K26" s="57">
        <v>43.615600000000001</v>
      </c>
      <c r="L26" s="58">
        <f t="shared" si="6"/>
        <v>12.15</v>
      </c>
      <c r="M26" s="64">
        <f t="shared" si="7"/>
        <v>529.92953999999997</v>
      </c>
      <c r="N26" s="59">
        <f t="shared" si="8"/>
        <v>529.92953999999997</v>
      </c>
      <c r="O26" s="60"/>
      <c r="P26" s="66"/>
    </row>
    <row r="27" spans="1:16" ht="15">
      <c r="A27" s="67">
        <f>IF(F27&lt;&gt;"",1+MAX($A$5:A26),"")</f>
        <v>15</v>
      </c>
      <c r="B27" s="62"/>
      <c r="C27" s="51" t="s">
        <v>42</v>
      </c>
      <c r="D27" s="65">
        <v>199</v>
      </c>
      <c r="E27" s="53">
        <v>0</v>
      </c>
      <c r="F27" s="52">
        <f t="shared" si="9"/>
        <v>199</v>
      </c>
      <c r="G27" s="54" t="s">
        <v>28</v>
      </c>
      <c r="H27" s="55">
        <v>0</v>
      </c>
      <c r="I27" s="55">
        <f t="shared" si="5"/>
        <v>0</v>
      </c>
      <c r="J27" s="56">
        <v>5.3999999999999999E-2</v>
      </c>
      <c r="K27" s="57">
        <v>43.615600000000001</v>
      </c>
      <c r="L27" s="58">
        <f t="shared" si="6"/>
        <v>10.746</v>
      </c>
      <c r="M27" s="64">
        <f t="shared" si="7"/>
        <v>468.69323759999997</v>
      </c>
      <c r="N27" s="59">
        <f t="shared" si="8"/>
        <v>468.69323759999997</v>
      </c>
      <c r="O27" s="60"/>
      <c r="P27" s="66"/>
    </row>
    <row r="28" spans="1:16" ht="15">
      <c r="A28" s="67">
        <f>IF(F28&lt;&gt;"",1+MAX($A$5:A27),"")</f>
        <v>16</v>
      </c>
      <c r="B28" s="62"/>
      <c r="C28" s="51" t="s">
        <v>43</v>
      </c>
      <c r="D28" s="65">
        <v>10</v>
      </c>
      <c r="E28" s="53">
        <v>0</v>
      </c>
      <c r="F28" s="52">
        <f t="shared" si="9"/>
        <v>10</v>
      </c>
      <c r="G28" s="54" t="s">
        <v>28</v>
      </c>
      <c r="H28" s="55">
        <v>0</v>
      </c>
      <c r="I28" s="55">
        <f t="shared" si="5"/>
        <v>0</v>
      </c>
      <c r="J28" s="56">
        <v>0.13</v>
      </c>
      <c r="K28" s="57">
        <v>43.615600000000001</v>
      </c>
      <c r="L28" s="58">
        <f t="shared" si="6"/>
        <v>1.3</v>
      </c>
      <c r="M28" s="64">
        <f t="shared" si="7"/>
        <v>56.700279999999999</v>
      </c>
      <c r="N28" s="59">
        <f t="shared" si="8"/>
        <v>56.700279999999999</v>
      </c>
      <c r="O28" s="60"/>
      <c r="P28" s="66"/>
    </row>
    <row r="29" spans="1:16" ht="15">
      <c r="A29" s="67">
        <f>IF(F29&lt;&gt;"",1+MAX($A$5:A28),"")</f>
        <v>17</v>
      </c>
      <c r="B29" s="62"/>
      <c r="C29" s="51" t="s">
        <v>44</v>
      </c>
      <c r="D29" s="65">
        <v>138</v>
      </c>
      <c r="E29" s="53">
        <v>0</v>
      </c>
      <c r="F29" s="52">
        <f t="shared" si="9"/>
        <v>138</v>
      </c>
      <c r="G29" s="54" t="s">
        <v>28</v>
      </c>
      <c r="H29" s="55">
        <v>0</v>
      </c>
      <c r="I29" s="55">
        <f t="shared" si="5"/>
        <v>0</v>
      </c>
      <c r="J29" s="56">
        <v>0.21199999999999999</v>
      </c>
      <c r="K29" s="57">
        <v>43.615600000000001</v>
      </c>
      <c r="L29" s="58">
        <f t="shared" si="6"/>
        <v>29.256</v>
      </c>
      <c r="M29" s="64">
        <f t="shared" si="7"/>
        <v>1276.0179936</v>
      </c>
      <c r="N29" s="59">
        <f t="shared" si="8"/>
        <v>1276.0179936</v>
      </c>
      <c r="O29" s="60"/>
      <c r="P29" s="66"/>
    </row>
    <row r="30" spans="1:16" ht="15">
      <c r="A30" s="67">
        <f>IF(F30&lt;&gt;"",1+MAX($A$5:A29),"")</f>
        <v>18</v>
      </c>
      <c r="B30" s="62"/>
      <c r="C30" s="51" t="s">
        <v>45</v>
      </c>
      <c r="D30" s="65">
        <v>461</v>
      </c>
      <c r="E30" s="53">
        <v>0</v>
      </c>
      <c r="F30" s="52">
        <f t="shared" si="9"/>
        <v>461</v>
      </c>
      <c r="G30" s="54" t="s">
        <v>28</v>
      </c>
      <c r="H30" s="55">
        <v>0</v>
      </c>
      <c r="I30" s="55">
        <f t="shared" si="5"/>
        <v>0</v>
      </c>
      <c r="J30" s="56">
        <v>5.3999999999999999E-2</v>
      </c>
      <c r="K30" s="57">
        <v>43.615600000000001</v>
      </c>
      <c r="L30" s="58">
        <f t="shared" si="6"/>
        <v>24.893999999999998</v>
      </c>
      <c r="M30" s="64">
        <f t="shared" si="7"/>
        <v>1085.7667464000001</v>
      </c>
      <c r="N30" s="59">
        <f t="shared" si="8"/>
        <v>1085.7667464000001</v>
      </c>
      <c r="O30" s="60"/>
      <c r="P30" s="66"/>
    </row>
    <row r="31" spans="1:16" ht="15">
      <c r="A31" s="67">
        <f>IF(F31&lt;&gt;"",1+MAX($A$5:A30),"")</f>
        <v>19</v>
      </c>
      <c r="B31" s="62"/>
      <c r="C31" s="51" t="s">
        <v>46</v>
      </c>
      <c r="D31" s="65">
        <v>91</v>
      </c>
      <c r="E31" s="53">
        <v>0</v>
      </c>
      <c r="F31" s="52">
        <f t="shared" si="9"/>
        <v>91</v>
      </c>
      <c r="G31" s="54" t="s">
        <v>28</v>
      </c>
      <c r="H31" s="55">
        <v>0</v>
      </c>
      <c r="I31" s="55">
        <f t="shared" si="5"/>
        <v>0</v>
      </c>
      <c r="J31" s="56">
        <v>2.5000000000000001E-2</v>
      </c>
      <c r="K31" s="57">
        <v>43.615600000000001</v>
      </c>
      <c r="L31" s="58">
        <f t="shared" si="6"/>
        <v>2.2749999999999999</v>
      </c>
      <c r="M31" s="64">
        <f t="shared" si="7"/>
        <v>99.225489999999994</v>
      </c>
      <c r="N31" s="59">
        <f t="shared" si="8"/>
        <v>99.225489999999994</v>
      </c>
      <c r="O31" s="60"/>
      <c r="P31" s="66"/>
    </row>
    <row r="32" spans="1:16" ht="15">
      <c r="A32" s="67">
        <f>IF(F32&lt;&gt;"",1+MAX($A$5:A31),"")</f>
        <v>20</v>
      </c>
      <c r="B32" s="62"/>
      <c r="C32" s="51" t="s">
        <v>47</v>
      </c>
      <c r="D32" s="65">
        <v>805</v>
      </c>
      <c r="E32" s="53">
        <v>0</v>
      </c>
      <c r="F32" s="52">
        <f t="shared" si="9"/>
        <v>805</v>
      </c>
      <c r="G32" s="54" t="s">
        <v>28</v>
      </c>
      <c r="H32" s="55">
        <v>0</v>
      </c>
      <c r="I32" s="55">
        <f t="shared" si="5"/>
        <v>0</v>
      </c>
      <c r="J32" s="56">
        <v>0.03</v>
      </c>
      <c r="K32" s="57">
        <v>43.615600000000001</v>
      </c>
      <c r="L32" s="58">
        <f t="shared" si="6"/>
        <v>24.15</v>
      </c>
      <c r="M32" s="64">
        <f t="shared" si="7"/>
        <v>1053.31674</v>
      </c>
      <c r="N32" s="59">
        <f t="shared" si="8"/>
        <v>1053.31674</v>
      </c>
      <c r="O32" s="60"/>
      <c r="P32" s="66"/>
    </row>
    <row r="33" spans="1:16" ht="15">
      <c r="A33" s="67">
        <f>IF(F33&lt;&gt;"",1+MAX($A$5:A32),"")</f>
        <v>21</v>
      </c>
      <c r="B33" s="62"/>
      <c r="C33" s="51" t="s">
        <v>48</v>
      </c>
      <c r="D33" s="65">
        <v>40242</v>
      </c>
      <c r="E33" s="53">
        <v>0</v>
      </c>
      <c r="F33" s="52">
        <f t="shared" si="9"/>
        <v>40242</v>
      </c>
      <c r="G33" s="54" t="s">
        <v>28</v>
      </c>
      <c r="H33" s="55">
        <v>0</v>
      </c>
      <c r="I33" s="55">
        <f t="shared" si="5"/>
        <v>0</v>
      </c>
      <c r="J33" s="56">
        <v>2.5000000000000001E-2</v>
      </c>
      <c r="K33" s="57">
        <v>43.615600000000001</v>
      </c>
      <c r="L33" s="58">
        <f t="shared" si="6"/>
        <v>1006.05</v>
      </c>
      <c r="M33" s="64">
        <f t="shared" si="7"/>
        <v>43879.47438</v>
      </c>
      <c r="N33" s="59">
        <f t="shared" si="8"/>
        <v>43879.47438</v>
      </c>
      <c r="O33" s="60"/>
      <c r="P33" s="66"/>
    </row>
    <row r="34" spans="1:16" ht="15">
      <c r="A34" s="67">
        <f>IF(F34&lt;&gt;"",1+MAX($A$5:A33),"")</f>
        <v>22</v>
      </c>
      <c r="B34" s="62"/>
      <c r="C34" s="51" t="s">
        <v>49</v>
      </c>
      <c r="D34" s="65">
        <v>27458</v>
      </c>
      <c r="E34" s="53">
        <v>0</v>
      </c>
      <c r="F34" s="52">
        <f t="shared" si="9"/>
        <v>27458</v>
      </c>
      <c r="G34" s="54" t="s">
        <v>28</v>
      </c>
      <c r="H34" s="55">
        <v>0</v>
      </c>
      <c r="I34" s="55">
        <f t="shared" si="5"/>
        <v>0</v>
      </c>
      <c r="J34" s="56">
        <v>2.8000000000000001E-2</v>
      </c>
      <c r="K34" s="57">
        <v>43.615600000000001</v>
      </c>
      <c r="L34" s="58">
        <f t="shared" si="6"/>
        <v>768.82399999999996</v>
      </c>
      <c r="M34" s="64">
        <f t="shared" si="7"/>
        <v>33532.720054400001</v>
      </c>
      <c r="N34" s="59">
        <f t="shared" si="8"/>
        <v>33532.720054400001</v>
      </c>
      <c r="O34" s="60"/>
      <c r="P34" s="66"/>
    </row>
    <row r="35" spans="1:16" ht="15">
      <c r="A35" s="67">
        <f>IF(F35&lt;&gt;"",1+MAX($A$5:A34),"")</f>
        <v>23</v>
      </c>
      <c r="B35" s="62"/>
      <c r="C35" s="51" t="s">
        <v>50</v>
      </c>
      <c r="D35" s="65">
        <v>5092</v>
      </c>
      <c r="E35" s="53">
        <v>0</v>
      </c>
      <c r="F35" s="52">
        <f t="shared" si="9"/>
        <v>5092</v>
      </c>
      <c r="G35" s="54" t="s">
        <v>28</v>
      </c>
      <c r="H35" s="55">
        <v>0</v>
      </c>
      <c r="I35" s="55">
        <f t="shared" si="5"/>
        <v>0</v>
      </c>
      <c r="J35" s="56">
        <v>2.1000000000000001E-2</v>
      </c>
      <c r="K35" s="57">
        <v>43.615600000000001</v>
      </c>
      <c r="L35" s="58">
        <f t="shared" si="6"/>
        <v>106.932</v>
      </c>
      <c r="M35" s="64">
        <f t="shared" si="7"/>
        <v>4663.9033392000001</v>
      </c>
      <c r="N35" s="59">
        <f t="shared" si="8"/>
        <v>4663.9033392000001</v>
      </c>
      <c r="O35" s="60"/>
      <c r="P35" s="66"/>
    </row>
    <row r="36" spans="1:16" ht="15">
      <c r="A36" s="67">
        <f>IF(F36&lt;&gt;"",1+MAX($A$5:A35),"")</f>
        <v>24</v>
      </c>
      <c r="B36" s="62"/>
      <c r="C36" s="51" t="s">
        <v>51</v>
      </c>
      <c r="D36" s="65">
        <v>323</v>
      </c>
      <c r="E36" s="53">
        <v>0</v>
      </c>
      <c r="F36" s="52">
        <f t="shared" si="9"/>
        <v>323</v>
      </c>
      <c r="G36" s="54" t="s">
        <v>28</v>
      </c>
      <c r="H36" s="55">
        <v>0</v>
      </c>
      <c r="I36" s="55">
        <f t="shared" si="5"/>
        <v>0</v>
      </c>
      <c r="J36" s="56">
        <v>3.5000000000000003E-2</v>
      </c>
      <c r="K36" s="57">
        <v>43.615600000000001</v>
      </c>
      <c r="L36" s="58">
        <f t="shared" si="6"/>
        <v>11.305</v>
      </c>
      <c r="M36" s="64">
        <f t="shared" si="7"/>
        <v>493.07435800000002</v>
      </c>
      <c r="N36" s="59">
        <f t="shared" si="8"/>
        <v>493.07435800000002</v>
      </c>
      <c r="O36" s="60"/>
      <c r="P36" s="66"/>
    </row>
    <row r="37" spans="1:16" ht="15">
      <c r="A37" s="67">
        <f>IF(F37&lt;&gt;"",1+MAX($A$5:A36),"")</f>
        <v>25</v>
      </c>
      <c r="B37" s="62"/>
      <c r="C37" s="51" t="s">
        <v>52</v>
      </c>
      <c r="D37" s="65">
        <v>13</v>
      </c>
      <c r="E37" s="53">
        <v>0</v>
      </c>
      <c r="F37" s="52">
        <f t="shared" si="9"/>
        <v>13</v>
      </c>
      <c r="G37" s="54" t="s">
        <v>28</v>
      </c>
      <c r="H37" s="55">
        <v>0</v>
      </c>
      <c r="I37" s="55">
        <f t="shared" si="5"/>
        <v>0</v>
      </c>
      <c r="J37" s="56">
        <v>8.5000000000000006E-2</v>
      </c>
      <c r="K37" s="57">
        <v>43.615600000000001</v>
      </c>
      <c r="L37" s="58">
        <f t="shared" si="6"/>
        <v>1.105</v>
      </c>
      <c r="M37" s="64">
        <f t="shared" si="7"/>
        <v>48.195238000000003</v>
      </c>
      <c r="N37" s="59">
        <f t="shared" si="8"/>
        <v>48.195238000000003</v>
      </c>
      <c r="O37" s="60"/>
      <c r="P37" s="66"/>
    </row>
    <row r="38" spans="1:16" ht="15">
      <c r="A38" s="67">
        <f>IF(F38&lt;&gt;"",1+MAX($A$5:A37),"")</f>
        <v>26</v>
      </c>
      <c r="B38" s="62"/>
      <c r="C38" s="51" t="s">
        <v>53</v>
      </c>
      <c r="D38" s="65">
        <v>21</v>
      </c>
      <c r="E38" s="53">
        <v>0</v>
      </c>
      <c r="F38" s="52">
        <f t="shared" si="9"/>
        <v>21</v>
      </c>
      <c r="G38" s="54" t="s">
        <v>28</v>
      </c>
      <c r="H38" s="55">
        <v>0</v>
      </c>
      <c r="I38" s="55">
        <f t="shared" si="5"/>
        <v>0</v>
      </c>
      <c r="J38" s="56">
        <v>8.5000000000000006E-2</v>
      </c>
      <c r="K38" s="57">
        <v>43.615600000000001</v>
      </c>
      <c r="L38" s="58">
        <f t="shared" si="6"/>
        <v>1.7849999999999999</v>
      </c>
      <c r="M38" s="64">
        <f t="shared" si="7"/>
        <v>77.853846000000004</v>
      </c>
      <c r="N38" s="59">
        <f t="shared" si="8"/>
        <v>77.853846000000004</v>
      </c>
      <c r="O38" s="60"/>
      <c r="P38" s="66"/>
    </row>
    <row r="39" spans="1:16" ht="15">
      <c r="A39" s="67">
        <f>IF(F39&lt;&gt;"",1+MAX($A$5:A38),"")</f>
        <v>27</v>
      </c>
      <c r="B39" s="62"/>
      <c r="C39" s="51" t="s">
        <v>54</v>
      </c>
      <c r="D39" s="65">
        <v>791</v>
      </c>
      <c r="E39" s="53">
        <v>0</v>
      </c>
      <c r="F39" s="52">
        <f t="shared" ref="F39:F49" si="10">D39*(1+E39)</f>
        <v>791</v>
      </c>
      <c r="G39" s="54" t="s">
        <v>28</v>
      </c>
      <c r="H39" s="55">
        <v>0</v>
      </c>
      <c r="I39" s="55">
        <f t="shared" si="5"/>
        <v>0</v>
      </c>
      <c r="J39" s="56">
        <v>4.4999999999999998E-2</v>
      </c>
      <c r="K39" s="57">
        <v>43.615600000000001</v>
      </c>
      <c r="L39" s="58">
        <f t="shared" si="6"/>
        <v>35.594999999999999</v>
      </c>
      <c r="M39" s="64">
        <f t="shared" si="7"/>
        <v>1552.497282</v>
      </c>
      <c r="N39" s="59">
        <f t="shared" si="8"/>
        <v>1552.497282</v>
      </c>
      <c r="O39" s="60"/>
      <c r="P39" s="66"/>
    </row>
    <row r="40" spans="1:16" ht="15">
      <c r="A40" s="67">
        <f>IF(F40&lt;&gt;"",1+MAX($A$5:A39),"")</f>
        <v>28</v>
      </c>
      <c r="B40" s="62"/>
      <c r="C40" s="51" t="s">
        <v>55</v>
      </c>
      <c r="D40" s="65">
        <v>309</v>
      </c>
      <c r="E40" s="53">
        <v>0</v>
      </c>
      <c r="F40" s="52">
        <f t="shared" si="10"/>
        <v>309</v>
      </c>
      <c r="G40" s="54" t="s">
        <v>28</v>
      </c>
      <c r="H40" s="55">
        <v>0</v>
      </c>
      <c r="I40" s="55">
        <f t="shared" si="5"/>
        <v>0</v>
      </c>
      <c r="J40" s="56">
        <v>5.5E-2</v>
      </c>
      <c r="K40" s="57">
        <v>43.615600000000001</v>
      </c>
      <c r="L40" s="58">
        <f t="shared" si="6"/>
        <v>16.995000000000001</v>
      </c>
      <c r="M40" s="64">
        <f t="shared" si="7"/>
        <v>741.24712199999999</v>
      </c>
      <c r="N40" s="59">
        <f t="shared" si="8"/>
        <v>741.24712199999999</v>
      </c>
      <c r="O40" s="60"/>
      <c r="P40" s="66"/>
    </row>
    <row r="41" spans="1:16" ht="15">
      <c r="A41" s="67">
        <f>IF(F41&lt;&gt;"",1+MAX($A$5:A40),"")</f>
        <v>29</v>
      </c>
      <c r="B41" s="62"/>
      <c r="C41" s="51" t="s">
        <v>56</v>
      </c>
      <c r="D41" s="65">
        <v>8477</v>
      </c>
      <c r="E41" s="53">
        <v>0</v>
      </c>
      <c r="F41" s="52">
        <f t="shared" si="10"/>
        <v>8477</v>
      </c>
      <c r="G41" s="54" t="s">
        <v>28</v>
      </c>
      <c r="H41" s="55">
        <v>0</v>
      </c>
      <c r="I41" s="55">
        <f t="shared" si="5"/>
        <v>0</v>
      </c>
      <c r="J41" s="56">
        <v>1.0999999999999999E-2</v>
      </c>
      <c r="K41" s="57">
        <v>43.615600000000001</v>
      </c>
      <c r="L41" s="58">
        <f t="shared" si="6"/>
        <v>93.247</v>
      </c>
      <c r="M41" s="64">
        <f t="shared" si="7"/>
        <v>4067.0238531999998</v>
      </c>
      <c r="N41" s="59">
        <f t="shared" si="8"/>
        <v>4067.0238531999998</v>
      </c>
      <c r="O41" s="60"/>
      <c r="P41" s="66"/>
    </row>
    <row r="42" spans="1:16" ht="15">
      <c r="A42" s="67">
        <f>IF(F42&lt;&gt;"",1+MAX($A$5:A41),"")</f>
        <v>30</v>
      </c>
      <c r="B42" s="62"/>
      <c r="C42" s="51" t="s">
        <v>57</v>
      </c>
      <c r="D42" s="65">
        <v>5.76</v>
      </c>
      <c r="E42" s="53">
        <v>0</v>
      </c>
      <c r="F42" s="52">
        <f t="shared" si="10"/>
        <v>5.76</v>
      </c>
      <c r="G42" s="54" t="s">
        <v>58</v>
      </c>
      <c r="H42" s="55">
        <v>0</v>
      </c>
      <c r="I42" s="55">
        <f t="shared" si="5"/>
        <v>0</v>
      </c>
      <c r="J42" s="56">
        <v>0.13</v>
      </c>
      <c r="K42" s="57">
        <v>43.615600000000001</v>
      </c>
      <c r="L42" s="58">
        <f t="shared" si="6"/>
        <v>0.74880000000000002</v>
      </c>
      <c r="M42" s="64">
        <f t="shared" si="7"/>
        <v>32.659361279999999</v>
      </c>
      <c r="N42" s="59">
        <f t="shared" si="8"/>
        <v>32.659361279999999</v>
      </c>
      <c r="O42" s="60"/>
      <c r="P42" s="66"/>
    </row>
    <row r="43" spans="1:16" ht="15">
      <c r="A43" s="67">
        <f>IF(F43&lt;&gt;"",1+MAX($A$5:A42),"")</f>
        <v>31</v>
      </c>
      <c r="B43" s="62"/>
      <c r="C43" s="51" t="s">
        <v>59</v>
      </c>
      <c r="D43" s="65">
        <v>78.13</v>
      </c>
      <c r="E43" s="53">
        <v>0</v>
      </c>
      <c r="F43" s="52">
        <f t="shared" si="10"/>
        <v>78.13</v>
      </c>
      <c r="G43" s="54" t="s">
        <v>58</v>
      </c>
      <c r="H43" s="55">
        <v>0</v>
      </c>
      <c r="I43" s="55">
        <f t="shared" si="5"/>
        <v>0</v>
      </c>
      <c r="J43" s="56">
        <v>7.4999999999999997E-2</v>
      </c>
      <c r="K43" s="57">
        <v>43.615600000000001</v>
      </c>
      <c r="L43" s="58">
        <f t="shared" si="6"/>
        <v>5.85975</v>
      </c>
      <c r="M43" s="64">
        <f t="shared" si="7"/>
        <v>255.5765121</v>
      </c>
      <c r="N43" s="59">
        <f t="shared" si="8"/>
        <v>255.5765121</v>
      </c>
      <c r="O43" s="60"/>
      <c r="P43" s="66"/>
    </row>
    <row r="44" spans="1:16" ht="15">
      <c r="A44" s="67">
        <f>IF(F44&lt;&gt;"",1+MAX($A$5:A43),"")</f>
        <v>32</v>
      </c>
      <c r="B44" s="62"/>
      <c r="C44" s="51" t="s">
        <v>60</v>
      </c>
      <c r="D44" s="65">
        <v>128.54</v>
      </c>
      <c r="E44" s="53">
        <v>0</v>
      </c>
      <c r="F44" s="52">
        <f t="shared" si="10"/>
        <v>128.54</v>
      </c>
      <c r="G44" s="54" t="s">
        <v>58</v>
      </c>
      <c r="H44" s="55">
        <v>0</v>
      </c>
      <c r="I44" s="55">
        <f t="shared" si="5"/>
        <v>0</v>
      </c>
      <c r="J44" s="56">
        <v>4.2000000000000003E-2</v>
      </c>
      <c r="K44" s="57">
        <v>43.615600000000001</v>
      </c>
      <c r="L44" s="58">
        <f t="shared" si="6"/>
        <v>5.3986799999999997</v>
      </c>
      <c r="M44" s="64">
        <f t="shared" si="7"/>
        <v>235.46666740800001</v>
      </c>
      <c r="N44" s="59">
        <f t="shared" si="8"/>
        <v>235.46666740800001</v>
      </c>
      <c r="O44" s="60"/>
      <c r="P44" s="66"/>
    </row>
    <row r="45" spans="1:16" ht="15">
      <c r="A45" s="67">
        <f>IF(F45&lt;&gt;"",1+MAX($A$5:A44),"")</f>
        <v>33</v>
      </c>
      <c r="B45" s="62"/>
      <c r="C45" s="51" t="s">
        <v>61</v>
      </c>
      <c r="D45" s="65">
        <v>614.80999999999995</v>
      </c>
      <c r="E45" s="53">
        <v>0</v>
      </c>
      <c r="F45" s="52">
        <f t="shared" si="10"/>
        <v>614.80999999999995</v>
      </c>
      <c r="G45" s="54" t="s">
        <v>58</v>
      </c>
      <c r="H45" s="55">
        <v>0</v>
      </c>
      <c r="I45" s="55">
        <f t="shared" si="5"/>
        <v>0</v>
      </c>
      <c r="J45" s="56">
        <v>6.8000000000000005E-2</v>
      </c>
      <c r="K45" s="57">
        <v>43.615600000000001</v>
      </c>
      <c r="L45" s="58">
        <f t="shared" si="6"/>
        <v>41.807079999999999</v>
      </c>
      <c r="M45" s="64">
        <f t="shared" si="7"/>
        <v>1823.4408784479999</v>
      </c>
      <c r="N45" s="59">
        <f t="shared" si="8"/>
        <v>1823.4408784479999</v>
      </c>
      <c r="O45" s="60"/>
      <c r="P45" s="66"/>
    </row>
    <row r="46" spans="1:16" ht="15">
      <c r="A46" s="67">
        <f>IF(F46&lt;&gt;"",1+MAX($A$5:A45),"")</f>
        <v>34</v>
      </c>
      <c r="B46" s="62"/>
      <c r="C46" s="51" t="s">
        <v>62</v>
      </c>
      <c r="D46" s="65">
        <v>99.12</v>
      </c>
      <c r="E46" s="53">
        <v>0</v>
      </c>
      <c r="F46" s="52">
        <f t="shared" si="10"/>
        <v>99.12</v>
      </c>
      <c r="G46" s="54" t="s">
        <v>58</v>
      </c>
      <c r="H46" s="55">
        <v>0</v>
      </c>
      <c r="I46" s="55">
        <f t="shared" si="5"/>
        <v>0</v>
      </c>
      <c r="J46" s="56">
        <v>0.13</v>
      </c>
      <c r="K46" s="57">
        <v>43.615600000000001</v>
      </c>
      <c r="L46" s="58">
        <f t="shared" si="6"/>
        <v>12.8856</v>
      </c>
      <c r="M46" s="64">
        <f t="shared" si="7"/>
        <v>562.01317535999999</v>
      </c>
      <c r="N46" s="59">
        <f t="shared" si="8"/>
        <v>562.01317535999999</v>
      </c>
      <c r="O46" s="60"/>
      <c r="P46" s="66"/>
    </row>
    <row r="47" spans="1:16" ht="15">
      <c r="A47" s="67">
        <f>IF(F47&lt;&gt;"",1+MAX($A$5:A46),"")</f>
        <v>35</v>
      </c>
      <c r="B47" s="62"/>
      <c r="C47" s="51" t="s">
        <v>63</v>
      </c>
      <c r="D47" s="65">
        <v>67.599999999999994</v>
      </c>
      <c r="E47" s="53">
        <v>0</v>
      </c>
      <c r="F47" s="52">
        <f t="shared" si="10"/>
        <v>67.599999999999994</v>
      </c>
      <c r="G47" s="54" t="s">
        <v>58</v>
      </c>
      <c r="H47" s="55">
        <v>0</v>
      </c>
      <c r="I47" s="55">
        <f t="shared" si="5"/>
        <v>0</v>
      </c>
      <c r="J47" s="56">
        <v>7.4999999999999997E-2</v>
      </c>
      <c r="K47" s="57">
        <v>43.615600000000001</v>
      </c>
      <c r="L47" s="58">
        <f t="shared" si="6"/>
        <v>5.07</v>
      </c>
      <c r="M47" s="64">
        <f t="shared" si="7"/>
        <v>221.131092</v>
      </c>
      <c r="N47" s="59">
        <f t="shared" si="8"/>
        <v>221.131092</v>
      </c>
      <c r="O47" s="60"/>
      <c r="P47" s="66"/>
    </row>
    <row r="48" spans="1:16" ht="15">
      <c r="A48" s="67">
        <f>IF(F48&lt;&gt;"",1+MAX($A$5:A47),"")</f>
        <v>36</v>
      </c>
      <c r="B48" s="62"/>
      <c r="C48" s="51" t="s">
        <v>64</v>
      </c>
      <c r="D48" s="65">
        <v>22.05</v>
      </c>
      <c r="E48" s="53">
        <v>0</v>
      </c>
      <c r="F48" s="52">
        <f t="shared" si="10"/>
        <v>22.05</v>
      </c>
      <c r="G48" s="54" t="s">
        <v>58</v>
      </c>
      <c r="H48" s="55">
        <v>0</v>
      </c>
      <c r="I48" s="55">
        <f t="shared" si="5"/>
        <v>0</v>
      </c>
      <c r="J48" s="56">
        <v>0.11</v>
      </c>
      <c r="K48" s="57">
        <v>43.615600000000001</v>
      </c>
      <c r="L48" s="58">
        <f t="shared" si="6"/>
        <v>2.4255</v>
      </c>
      <c r="M48" s="64">
        <f t="shared" si="7"/>
        <v>105.78963779999999</v>
      </c>
      <c r="N48" s="59">
        <f t="shared" si="8"/>
        <v>105.78963779999999</v>
      </c>
      <c r="O48" s="60"/>
      <c r="P48" s="66"/>
    </row>
    <row r="49" spans="1:16" ht="15">
      <c r="A49" s="67">
        <f>IF(F49&lt;&gt;"",1+MAX($A$5:A48),"")</f>
        <v>37</v>
      </c>
      <c r="B49" s="62"/>
      <c r="C49" s="51" t="s">
        <v>65</v>
      </c>
      <c r="D49" s="65">
        <v>92.63</v>
      </c>
      <c r="E49" s="53">
        <v>0</v>
      </c>
      <c r="F49" s="52">
        <f t="shared" si="10"/>
        <v>92.63</v>
      </c>
      <c r="G49" s="54" t="s">
        <v>58</v>
      </c>
      <c r="H49" s="55">
        <v>0</v>
      </c>
      <c r="I49" s="55">
        <f t="shared" si="5"/>
        <v>0</v>
      </c>
      <c r="J49" s="56">
        <v>4.8000000000000001E-2</v>
      </c>
      <c r="K49" s="57">
        <v>43.615600000000001</v>
      </c>
      <c r="L49" s="58">
        <f t="shared" si="6"/>
        <v>4.4462400000000004</v>
      </c>
      <c r="M49" s="64">
        <f t="shared" si="7"/>
        <v>193.92542534399999</v>
      </c>
      <c r="N49" s="59">
        <f t="shared" si="8"/>
        <v>193.92542534399999</v>
      </c>
      <c r="O49" s="60"/>
      <c r="P49" s="66"/>
    </row>
    <row r="50" spans="1:16" ht="15">
      <c r="A50" s="67">
        <f>IF(F50&lt;&gt;"",1+MAX($A$5:A49),"")</f>
        <v>38</v>
      </c>
      <c r="B50" s="62"/>
      <c r="C50" s="51" t="s">
        <v>66</v>
      </c>
      <c r="D50" s="65">
        <v>30.02</v>
      </c>
      <c r="E50" s="53">
        <v>0</v>
      </c>
      <c r="F50" s="52">
        <f t="shared" ref="F50:F65" si="11">D50*(1+E50)</f>
        <v>30.02</v>
      </c>
      <c r="G50" s="54" t="s">
        <v>58</v>
      </c>
      <c r="H50" s="55">
        <v>0</v>
      </c>
      <c r="I50" s="55">
        <f t="shared" si="5"/>
        <v>0</v>
      </c>
      <c r="J50" s="56">
        <v>0.06</v>
      </c>
      <c r="K50" s="57">
        <v>43.615600000000001</v>
      </c>
      <c r="L50" s="58">
        <f t="shared" si="6"/>
        <v>1.8011999999999999</v>
      </c>
      <c r="M50" s="64">
        <f t="shared" si="7"/>
        <v>78.560418720000001</v>
      </c>
      <c r="N50" s="59">
        <f t="shared" si="8"/>
        <v>78.560418720000001</v>
      </c>
      <c r="O50" s="60"/>
      <c r="P50" s="66"/>
    </row>
    <row r="51" spans="1:16" ht="15">
      <c r="A51" s="67">
        <f>IF(F51&lt;&gt;"",1+MAX($A$5:A50),"")</f>
        <v>39</v>
      </c>
      <c r="B51" s="62"/>
      <c r="C51" s="51" t="s">
        <v>67</v>
      </c>
      <c r="D51" s="65">
        <v>36.65</v>
      </c>
      <c r="E51" s="53">
        <v>0</v>
      </c>
      <c r="F51" s="52">
        <f t="shared" si="11"/>
        <v>36.65</v>
      </c>
      <c r="G51" s="54" t="s">
        <v>58</v>
      </c>
      <c r="H51" s="55">
        <v>0</v>
      </c>
      <c r="I51" s="55">
        <f t="shared" si="5"/>
        <v>0</v>
      </c>
      <c r="J51" s="56">
        <v>6.8000000000000005E-2</v>
      </c>
      <c r="K51" s="57">
        <v>43.615600000000001</v>
      </c>
      <c r="L51" s="58">
        <f t="shared" si="6"/>
        <v>2.4922</v>
      </c>
      <c r="M51" s="64">
        <f t="shared" si="7"/>
        <v>108.69879831999999</v>
      </c>
      <c r="N51" s="59">
        <f t="shared" si="8"/>
        <v>108.69879831999999</v>
      </c>
      <c r="O51" s="60"/>
      <c r="P51" s="66"/>
    </row>
    <row r="52" spans="1:16" ht="15">
      <c r="A52" s="67">
        <f>IF(F52&lt;&gt;"",1+MAX($A$5:A51),"")</f>
        <v>40</v>
      </c>
      <c r="B52" s="62"/>
      <c r="C52" s="51" t="s">
        <v>68</v>
      </c>
      <c r="D52" s="65">
        <v>17.68</v>
      </c>
      <c r="E52" s="53">
        <v>0</v>
      </c>
      <c r="F52" s="52">
        <f t="shared" si="11"/>
        <v>17.68</v>
      </c>
      <c r="G52" s="54" t="s">
        <v>58</v>
      </c>
      <c r="H52" s="55">
        <v>0</v>
      </c>
      <c r="I52" s="55">
        <f t="shared" si="5"/>
        <v>0</v>
      </c>
      <c r="J52" s="56">
        <v>7.4999999999999997E-2</v>
      </c>
      <c r="K52" s="57">
        <v>43.615600000000001</v>
      </c>
      <c r="L52" s="58">
        <f t="shared" si="6"/>
        <v>1.3260000000000001</v>
      </c>
      <c r="M52" s="64">
        <f t="shared" si="7"/>
        <v>57.834285600000001</v>
      </c>
      <c r="N52" s="59">
        <f t="shared" si="8"/>
        <v>57.834285600000001</v>
      </c>
      <c r="O52" s="60"/>
      <c r="P52" s="66"/>
    </row>
    <row r="53" spans="1:16" ht="15">
      <c r="A53" s="67">
        <f>IF(F53&lt;&gt;"",1+MAX($A$5:A52),"")</f>
        <v>41</v>
      </c>
      <c r="B53" s="62"/>
      <c r="C53" s="51" t="s">
        <v>69</v>
      </c>
      <c r="D53" s="65">
        <v>5.84</v>
      </c>
      <c r="E53" s="53">
        <v>0</v>
      </c>
      <c r="F53" s="52">
        <f t="shared" si="11"/>
        <v>5.84</v>
      </c>
      <c r="G53" s="54" t="s">
        <v>58</v>
      </c>
      <c r="H53" s="55">
        <v>0</v>
      </c>
      <c r="I53" s="55">
        <f t="shared" si="5"/>
        <v>0</v>
      </c>
      <c r="J53" s="56">
        <v>7.4999999999999997E-2</v>
      </c>
      <c r="K53" s="57">
        <v>43.615600000000001</v>
      </c>
      <c r="L53" s="58">
        <f t="shared" si="6"/>
        <v>0.438</v>
      </c>
      <c r="M53" s="64">
        <f t="shared" si="7"/>
        <v>19.1036328</v>
      </c>
      <c r="N53" s="59">
        <f t="shared" si="8"/>
        <v>19.1036328</v>
      </c>
      <c r="O53" s="60"/>
      <c r="P53" s="66"/>
    </row>
    <row r="54" spans="1:16" ht="15">
      <c r="A54" s="67">
        <f>IF(F54&lt;&gt;"",1+MAX($A$5:A53),"")</f>
        <v>42</v>
      </c>
      <c r="B54" s="62"/>
      <c r="C54" s="51" t="s">
        <v>70</v>
      </c>
      <c r="D54" s="65">
        <v>253.3</v>
      </c>
      <c r="E54" s="53">
        <v>0</v>
      </c>
      <c r="F54" s="52">
        <f t="shared" si="11"/>
        <v>253.3</v>
      </c>
      <c r="G54" s="54" t="s">
        <v>58</v>
      </c>
      <c r="H54" s="55">
        <v>0</v>
      </c>
      <c r="I54" s="55">
        <f t="shared" si="5"/>
        <v>0</v>
      </c>
      <c r="J54" s="56">
        <v>2.8000000000000001E-2</v>
      </c>
      <c r="K54" s="57">
        <v>43.615600000000001</v>
      </c>
      <c r="L54" s="58">
        <f t="shared" si="6"/>
        <v>7.0923999999999996</v>
      </c>
      <c r="M54" s="64">
        <f t="shared" si="7"/>
        <v>309.33928143999998</v>
      </c>
      <c r="N54" s="59">
        <f t="shared" si="8"/>
        <v>309.33928143999998</v>
      </c>
      <c r="O54" s="60"/>
      <c r="P54" s="66"/>
    </row>
    <row r="55" spans="1:16" ht="15">
      <c r="A55" s="67">
        <f>IF(F55&lt;&gt;"",1+MAX($A$5:A54),"")</f>
        <v>43</v>
      </c>
      <c r="B55" s="62"/>
      <c r="C55" s="51" t="s">
        <v>71</v>
      </c>
      <c r="D55" s="65">
        <v>31.08</v>
      </c>
      <c r="E55" s="53">
        <v>0</v>
      </c>
      <c r="F55" s="52">
        <f t="shared" si="11"/>
        <v>31.08</v>
      </c>
      <c r="G55" s="54" t="s">
        <v>58</v>
      </c>
      <c r="H55" s="55">
        <v>0</v>
      </c>
      <c r="I55" s="55">
        <f t="shared" si="5"/>
        <v>0</v>
      </c>
      <c r="J55" s="56">
        <v>5.5E-2</v>
      </c>
      <c r="K55" s="57">
        <v>43.615600000000001</v>
      </c>
      <c r="L55" s="58">
        <f t="shared" si="6"/>
        <v>1.7094</v>
      </c>
      <c r="M55" s="64">
        <f t="shared" si="7"/>
        <v>74.556506639999995</v>
      </c>
      <c r="N55" s="59">
        <f t="shared" si="8"/>
        <v>74.556506639999995</v>
      </c>
      <c r="O55" s="60"/>
      <c r="P55" s="66"/>
    </row>
    <row r="56" spans="1:16" ht="15">
      <c r="A56" s="67">
        <f>IF(F56&lt;&gt;"",1+MAX($A$5:A55),"")</f>
        <v>44</v>
      </c>
      <c r="B56" s="62"/>
      <c r="C56" s="51" t="s">
        <v>72</v>
      </c>
      <c r="D56" s="65">
        <v>1184.74</v>
      </c>
      <c r="E56" s="53">
        <v>0</v>
      </c>
      <c r="F56" s="52">
        <f t="shared" si="11"/>
        <v>1184.74</v>
      </c>
      <c r="G56" s="54" t="s">
        <v>58</v>
      </c>
      <c r="H56" s="55">
        <v>0</v>
      </c>
      <c r="I56" s="55">
        <f t="shared" si="5"/>
        <v>0</v>
      </c>
      <c r="J56" s="56">
        <v>3.5000000000000003E-2</v>
      </c>
      <c r="K56" s="57">
        <v>43.615600000000001</v>
      </c>
      <c r="L56" s="58">
        <f t="shared" si="6"/>
        <v>41.465899999999998</v>
      </c>
      <c r="M56" s="64">
        <f t="shared" si="7"/>
        <v>1808.5601080399999</v>
      </c>
      <c r="N56" s="59">
        <f t="shared" si="8"/>
        <v>1808.5601080399999</v>
      </c>
      <c r="O56" s="60"/>
      <c r="P56" s="66"/>
    </row>
    <row r="57" spans="1:16" ht="15">
      <c r="A57" s="67">
        <f>IF(F57&lt;&gt;"",1+MAX($A$5:A56),"")</f>
        <v>45</v>
      </c>
      <c r="B57" s="62"/>
      <c r="C57" s="51" t="s">
        <v>73</v>
      </c>
      <c r="D57" s="65">
        <v>160.08000000000001</v>
      </c>
      <c r="E57" s="53">
        <v>0</v>
      </c>
      <c r="F57" s="52">
        <f t="shared" si="11"/>
        <v>160.08000000000001</v>
      </c>
      <c r="G57" s="54" t="s">
        <v>58</v>
      </c>
      <c r="H57" s="55">
        <v>0</v>
      </c>
      <c r="I57" s="55">
        <f t="shared" si="5"/>
        <v>0</v>
      </c>
      <c r="J57" s="56">
        <v>0.04</v>
      </c>
      <c r="K57" s="57">
        <v>43.615600000000001</v>
      </c>
      <c r="L57" s="58">
        <f t="shared" si="6"/>
        <v>6.4032</v>
      </c>
      <c r="M57" s="64">
        <f t="shared" si="7"/>
        <v>279.27940991999998</v>
      </c>
      <c r="N57" s="59">
        <f t="shared" si="8"/>
        <v>279.27940991999998</v>
      </c>
      <c r="O57" s="60"/>
      <c r="P57" s="66"/>
    </row>
    <row r="58" spans="1:16" ht="15">
      <c r="A58" s="67">
        <f>IF(F58&lt;&gt;"",1+MAX($A$5:A57),"")</f>
        <v>46</v>
      </c>
      <c r="B58" s="62"/>
      <c r="C58" s="51" t="s">
        <v>74</v>
      </c>
      <c r="D58" s="65">
        <v>2</v>
      </c>
      <c r="E58" s="53">
        <v>0</v>
      </c>
      <c r="F58" s="52">
        <f t="shared" si="11"/>
        <v>2</v>
      </c>
      <c r="G58" s="54" t="s">
        <v>75</v>
      </c>
      <c r="H58" s="55">
        <v>0</v>
      </c>
      <c r="I58" s="55">
        <f t="shared" si="5"/>
        <v>0</v>
      </c>
      <c r="J58" s="56">
        <v>250</v>
      </c>
      <c r="K58" s="57">
        <v>43.615600000000001</v>
      </c>
      <c r="L58" s="58">
        <f t="shared" si="6"/>
        <v>500</v>
      </c>
      <c r="M58" s="64">
        <f t="shared" si="7"/>
        <v>21807.8</v>
      </c>
      <c r="N58" s="59">
        <f t="shared" si="8"/>
        <v>21807.8</v>
      </c>
      <c r="O58" s="60"/>
      <c r="P58" s="66"/>
    </row>
    <row r="59" spans="1:16" ht="15">
      <c r="A59" s="67">
        <f>IF(F59&lt;&gt;"",1+MAX($A$5:A58),"")</f>
        <v>47</v>
      </c>
      <c r="B59" s="62"/>
      <c r="C59" s="51" t="s">
        <v>76</v>
      </c>
      <c r="D59" s="65">
        <v>63</v>
      </c>
      <c r="E59" s="53">
        <v>0</v>
      </c>
      <c r="F59" s="52">
        <f t="shared" si="11"/>
        <v>63</v>
      </c>
      <c r="G59" s="54" t="s">
        <v>75</v>
      </c>
      <c r="H59" s="55">
        <v>0</v>
      </c>
      <c r="I59" s="55">
        <f t="shared" si="5"/>
        <v>0</v>
      </c>
      <c r="J59" s="56">
        <v>1.65</v>
      </c>
      <c r="K59" s="57">
        <v>43.615600000000001</v>
      </c>
      <c r="L59" s="58">
        <f t="shared" si="6"/>
        <v>103.95</v>
      </c>
      <c r="M59" s="64">
        <f t="shared" si="7"/>
        <v>4533.8416200000001</v>
      </c>
      <c r="N59" s="59">
        <f t="shared" si="8"/>
        <v>4533.8416200000001</v>
      </c>
      <c r="O59" s="60"/>
      <c r="P59" s="66"/>
    </row>
    <row r="60" spans="1:16" ht="28.8">
      <c r="A60" s="67">
        <f>IF(F60&lt;&gt;"",1+MAX($A$5:A59),"")</f>
        <v>48</v>
      </c>
      <c r="B60" s="62"/>
      <c r="C60" s="51" t="s">
        <v>77</v>
      </c>
      <c r="D60" s="65">
        <v>5</v>
      </c>
      <c r="E60" s="53">
        <v>0</v>
      </c>
      <c r="F60" s="52">
        <f t="shared" si="11"/>
        <v>5</v>
      </c>
      <c r="G60" s="54" t="s">
        <v>75</v>
      </c>
      <c r="H60" s="55">
        <v>0</v>
      </c>
      <c r="I60" s="55">
        <f t="shared" si="5"/>
        <v>0</v>
      </c>
      <c r="J60" s="56">
        <v>0.26500000000000001</v>
      </c>
      <c r="K60" s="57">
        <v>43.615600000000001</v>
      </c>
      <c r="L60" s="58">
        <f t="shared" si="6"/>
        <v>1.325</v>
      </c>
      <c r="M60" s="64">
        <f t="shared" si="7"/>
        <v>57.790669999999999</v>
      </c>
      <c r="N60" s="59">
        <f t="shared" si="8"/>
        <v>57.790669999999999</v>
      </c>
      <c r="O60" s="60"/>
      <c r="P60" s="66"/>
    </row>
    <row r="61" spans="1:16" ht="15">
      <c r="A61" s="67">
        <f>IF(F61&lt;&gt;"",1+MAX($A$5:A60),"")</f>
        <v>49</v>
      </c>
      <c r="B61" s="62"/>
      <c r="C61" s="51" t="s">
        <v>78</v>
      </c>
      <c r="D61" s="65">
        <v>8</v>
      </c>
      <c r="E61" s="53">
        <v>0</v>
      </c>
      <c r="F61" s="52">
        <f t="shared" si="11"/>
        <v>8</v>
      </c>
      <c r="G61" s="54" t="s">
        <v>75</v>
      </c>
      <c r="H61" s="55">
        <v>0</v>
      </c>
      <c r="I61" s="55">
        <f t="shared" si="5"/>
        <v>0</v>
      </c>
      <c r="J61" s="56">
        <v>0.35</v>
      </c>
      <c r="K61" s="57">
        <v>43.615600000000001</v>
      </c>
      <c r="L61" s="58">
        <f t="shared" si="6"/>
        <v>2.8</v>
      </c>
      <c r="M61" s="64">
        <f t="shared" si="7"/>
        <v>122.12367999999999</v>
      </c>
      <c r="N61" s="59">
        <f t="shared" si="8"/>
        <v>122.12367999999999</v>
      </c>
      <c r="O61" s="60"/>
      <c r="P61" s="66"/>
    </row>
    <row r="62" spans="1:16" ht="15">
      <c r="A62" s="67">
        <f>IF(F62&lt;&gt;"",1+MAX($A$5:A61),"")</f>
        <v>50</v>
      </c>
      <c r="B62" s="62"/>
      <c r="C62" s="51" t="s">
        <v>79</v>
      </c>
      <c r="D62" s="65">
        <v>10</v>
      </c>
      <c r="E62" s="53">
        <v>0</v>
      </c>
      <c r="F62" s="52">
        <f t="shared" si="11"/>
        <v>10</v>
      </c>
      <c r="G62" s="54" t="s">
        <v>75</v>
      </c>
      <c r="H62" s="55">
        <v>0</v>
      </c>
      <c r="I62" s="55">
        <f t="shared" si="5"/>
        <v>0</v>
      </c>
      <c r="J62" s="56">
        <v>0.5</v>
      </c>
      <c r="K62" s="57">
        <v>43.615600000000001</v>
      </c>
      <c r="L62" s="58">
        <f t="shared" si="6"/>
        <v>5</v>
      </c>
      <c r="M62" s="64">
        <f t="shared" si="7"/>
        <v>218.078</v>
      </c>
      <c r="N62" s="59">
        <f t="shared" si="8"/>
        <v>218.078</v>
      </c>
      <c r="O62" s="60"/>
      <c r="P62" s="66"/>
    </row>
    <row r="63" spans="1:16" ht="15">
      <c r="A63" s="67">
        <f>IF(F63&lt;&gt;"",1+MAX($A$5:A62),"")</f>
        <v>51</v>
      </c>
      <c r="B63" s="62"/>
      <c r="C63" s="51" t="s">
        <v>80</v>
      </c>
      <c r="D63" s="65">
        <v>12</v>
      </c>
      <c r="E63" s="53">
        <v>0</v>
      </c>
      <c r="F63" s="52">
        <f t="shared" si="11"/>
        <v>12</v>
      </c>
      <c r="G63" s="54" t="s">
        <v>75</v>
      </c>
      <c r="H63" s="55">
        <v>0</v>
      </c>
      <c r="I63" s="55">
        <f t="shared" si="5"/>
        <v>0</v>
      </c>
      <c r="J63" s="56">
        <v>1.1000000000000001</v>
      </c>
      <c r="K63" s="57">
        <v>43.615600000000001</v>
      </c>
      <c r="L63" s="58">
        <f t="shared" si="6"/>
        <v>13.2</v>
      </c>
      <c r="M63" s="64">
        <f t="shared" si="7"/>
        <v>575.72591999999997</v>
      </c>
      <c r="N63" s="59">
        <f t="shared" si="8"/>
        <v>575.72591999999997</v>
      </c>
      <c r="O63" s="60"/>
      <c r="P63" s="66"/>
    </row>
    <row r="64" spans="1:16" ht="15">
      <c r="A64" s="67">
        <f>IF(F64&lt;&gt;"",1+MAX($A$5:A63),"")</f>
        <v>52</v>
      </c>
      <c r="B64" s="62"/>
      <c r="C64" s="51" t="s">
        <v>81</v>
      </c>
      <c r="D64" s="65">
        <v>5</v>
      </c>
      <c r="E64" s="53">
        <v>0</v>
      </c>
      <c r="F64" s="52">
        <f t="shared" si="11"/>
        <v>5</v>
      </c>
      <c r="G64" s="54" t="s">
        <v>75</v>
      </c>
      <c r="H64" s="55">
        <v>0</v>
      </c>
      <c r="I64" s="55">
        <f t="shared" si="5"/>
        <v>0</v>
      </c>
      <c r="J64" s="56">
        <v>1.6850000000000001</v>
      </c>
      <c r="K64" s="57">
        <v>43.615600000000001</v>
      </c>
      <c r="L64" s="58">
        <f t="shared" si="6"/>
        <v>8.4250000000000007</v>
      </c>
      <c r="M64" s="64">
        <f t="shared" si="7"/>
        <v>367.46143000000001</v>
      </c>
      <c r="N64" s="59">
        <f t="shared" si="8"/>
        <v>367.46143000000001</v>
      </c>
      <c r="O64" s="60"/>
      <c r="P64" s="66"/>
    </row>
    <row r="65" spans="1:164" ht="15">
      <c r="A65" s="67">
        <f>IF(F65&lt;&gt;"",1+MAX($A$5:A64),"")</f>
        <v>53</v>
      </c>
      <c r="B65" s="62"/>
      <c r="C65" s="51" t="s">
        <v>82</v>
      </c>
      <c r="D65" s="65">
        <v>10</v>
      </c>
      <c r="E65" s="53">
        <v>0</v>
      </c>
      <c r="F65" s="52">
        <f t="shared" si="11"/>
        <v>10</v>
      </c>
      <c r="G65" s="54" t="s">
        <v>75</v>
      </c>
      <c r="H65" s="55">
        <v>0</v>
      </c>
      <c r="I65" s="55">
        <f t="shared" si="5"/>
        <v>0</v>
      </c>
      <c r="J65" s="56">
        <v>0.3</v>
      </c>
      <c r="K65" s="57">
        <v>43.615600000000001</v>
      </c>
      <c r="L65" s="58">
        <f t="shared" si="6"/>
        <v>3</v>
      </c>
      <c r="M65" s="64">
        <f t="shared" si="7"/>
        <v>130.8468</v>
      </c>
      <c r="N65" s="59">
        <f t="shared" si="8"/>
        <v>130.8468</v>
      </c>
      <c r="O65" s="60"/>
      <c r="P65" s="66"/>
    </row>
    <row r="66" spans="1:164" ht="15">
      <c r="A66" s="67">
        <f>IF(F66&lt;&gt;"",1+MAX($A$5:A65),"")</f>
        <v>54</v>
      </c>
      <c r="B66" s="62"/>
      <c r="C66" s="51" t="s">
        <v>83</v>
      </c>
      <c r="D66" s="65">
        <v>1</v>
      </c>
      <c r="E66" s="53">
        <v>0</v>
      </c>
      <c r="F66" s="52">
        <f t="shared" ref="F66:F72" si="12">D66*(1+E66)</f>
        <v>1</v>
      </c>
      <c r="G66" s="54" t="s">
        <v>75</v>
      </c>
      <c r="H66" s="55">
        <v>0</v>
      </c>
      <c r="I66" s="55">
        <f t="shared" si="5"/>
        <v>0</v>
      </c>
      <c r="J66" s="56">
        <v>1.6850000000000001</v>
      </c>
      <c r="K66" s="57">
        <v>43.615600000000001</v>
      </c>
      <c r="L66" s="58">
        <f t="shared" si="6"/>
        <v>1.6850000000000001</v>
      </c>
      <c r="M66" s="64">
        <f t="shared" si="7"/>
        <v>73.492286000000007</v>
      </c>
      <c r="N66" s="59">
        <f t="shared" si="8"/>
        <v>73.492286000000007</v>
      </c>
      <c r="O66" s="60"/>
      <c r="P66" s="66"/>
    </row>
    <row r="67" spans="1:164" ht="15">
      <c r="A67" s="67">
        <f>IF(F67&lt;&gt;"",1+MAX($A$5:A66),"")</f>
        <v>55</v>
      </c>
      <c r="B67" s="62"/>
      <c r="C67" s="51" t="s">
        <v>84</v>
      </c>
      <c r="D67" s="65">
        <v>1</v>
      </c>
      <c r="E67" s="53">
        <v>0</v>
      </c>
      <c r="F67" s="52">
        <f t="shared" si="12"/>
        <v>1</v>
      </c>
      <c r="G67" s="54" t="s">
        <v>75</v>
      </c>
      <c r="H67" s="55">
        <v>0</v>
      </c>
      <c r="I67" s="55">
        <f t="shared" si="5"/>
        <v>0</v>
      </c>
      <c r="J67" s="56">
        <v>24</v>
      </c>
      <c r="K67" s="57">
        <v>43.615600000000001</v>
      </c>
      <c r="L67" s="58">
        <f t="shared" si="6"/>
        <v>24</v>
      </c>
      <c r="M67" s="64">
        <f t="shared" si="7"/>
        <v>1046.7744</v>
      </c>
      <c r="N67" s="59">
        <f t="shared" si="8"/>
        <v>1046.7744</v>
      </c>
      <c r="O67" s="60"/>
      <c r="P67" s="66"/>
    </row>
    <row r="68" spans="1:164" ht="15">
      <c r="A68" s="67">
        <f>IF(F68&lt;&gt;"",1+MAX($A$5:A67),"")</f>
        <v>56</v>
      </c>
      <c r="B68" s="62"/>
      <c r="C68" s="51" t="s">
        <v>85</v>
      </c>
      <c r="D68" s="65">
        <v>1</v>
      </c>
      <c r="E68" s="53">
        <v>0</v>
      </c>
      <c r="F68" s="52">
        <f t="shared" si="12"/>
        <v>1</v>
      </c>
      <c r="G68" s="54" t="s">
        <v>75</v>
      </c>
      <c r="H68" s="55">
        <v>0</v>
      </c>
      <c r="I68" s="55">
        <f t="shared" si="5"/>
        <v>0</v>
      </c>
      <c r="J68" s="56">
        <v>0.5</v>
      </c>
      <c r="K68" s="57">
        <v>43.615600000000001</v>
      </c>
      <c r="L68" s="58">
        <f t="shared" si="6"/>
        <v>0.5</v>
      </c>
      <c r="M68" s="64">
        <f t="shared" si="7"/>
        <v>21.8078</v>
      </c>
      <c r="N68" s="59">
        <f t="shared" si="8"/>
        <v>21.8078</v>
      </c>
      <c r="O68" s="60"/>
      <c r="P68" s="66"/>
    </row>
    <row r="69" spans="1:164" ht="15">
      <c r="A69" s="67">
        <f>IF(F69&lt;&gt;"",1+MAX($A$5:A68),"")</f>
        <v>57</v>
      </c>
      <c r="B69" s="62"/>
      <c r="C69" s="51" t="s">
        <v>86</v>
      </c>
      <c r="D69" s="65">
        <v>1</v>
      </c>
      <c r="E69" s="53">
        <v>0</v>
      </c>
      <c r="F69" s="52">
        <f t="shared" si="12"/>
        <v>1</v>
      </c>
      <c r="G69" s="54" t="s">
        <v>75</v>
      </c>
      <c r="H69" s="55">
        <v>0</v>
      </c>
      <c r="I69" s="55">
        <f t="shared" si="5"/>
        <v>0</v>
      </c>
      <c r="J69" s="56">
        <v>8</v>
      </c>
      <c r="K69" s="57">
        <v>43.615600000000001</v>
      </c>
      <c r="L69" s="58">
        <f t="shared" si="6"/>
        <v>8</v>
      </c>
      <c r="M69" s="64">
        <f t="shared" si="7"/>
        <v>348.9248</v>
      </c>
      <c r="N69" s="59">
        <f t="shared" si="8"/>
        <v>348.9248</v>
      </c>
      <c r="O69" s="60"/>
      <c r="P69" s="66"/>
    </row>
    <row r="70" spans="1:164" ht="15">
      <c r="A70" s="67">
        <f>IF(F70&lt;&gt;"",1+MAX($A$5:A69),"")</f>
        <v>58</v>
      </c>
      <c r="B70" s="62"/>
      <c r="C70" s="51" t="s">
        <v>87</v>
      </c>
      <c r="D70" s="65">
        <v>3</v>
      </c>
      <c r="E70" s="53">
        <v>0</v>
      </c>
      <c r="F70" s="52">
        <f t="shared" si="12"/>
        <v>3</v>
      </c>
      <c r="G70" s="54" t="s">
        <v>75</v>
      </c>
      <c r="H70" s="55">
        <v>0</v>
      </c>
      <c r="I70" s="55">
        <f t="shared" si="5"/>
        <v>0</v>
      </c>
      <c r="J70" s="56">
        <v>0.54500000000000004</v>
      </c>
      <c r="K70" s="57">
        <v>43.615600000000001</v>
      </c>
      <c r="L70" s="58">
        <f t="shared" si="6"/>
        <v>1.635</v>
      </c>
      <c r="M70" s="64">
        <f t="shared" si="7"/>
        <v>71.311505999999994</v>
      </c>
      <c r="N70" s="59">
        <f t="shared" si="8"/>
        <v>71.311505999999994</v>
      </c>
      <c r="O70" s="60"/>
      <c r="P70" s="66"/>
    </row>
    <row r="71" spans="1:164" ht="15">
      <c r="A71" s="67">
        <f>IF(F71&lt;&gt;"",1+MAX($A$5:A70),"")</f>
        <v>59</v>
      </c>
      <c r="B71" s="62"/>
      <c r="C71" s="51" t="s">
        <v>88</v>
      </c>
      <c r="D71" s="65">
        <v>1</v>
      </c>
      <c r="E71" s="53">
        <v>0</v>
      </c>
      <c r="F71" s="52">
        <f t="shared" si="12"/>
        <v>1</v>
      </c>
      <c r="G71" s="54" t="s">
        <v>75</v>
      </c>
      <c r="H71" s="55">
        <v>0</v>
      </c>
      <c r="I71" s="55">
        <f t="shared" si="5"/>
        <v>0</v>
      </c>
      <c r="J71" s="56">
        <v>2.21</v>
      </c>
      <c r="K71" s="57">
        <v>43.615600000000001</v>
      </c>
      <c r="L71" s="58">
        <f t="shared" si="6"/>
        <v>2.21</v>
      </c>
      <c r="M71" s="64">
        <f t="shared" si="7"/>
        <v>96.390476000000007</v>
      </c>
      <c r="N71" s="59">
        <f t="shared" si="8"/>
        <v>96.390476000000007</v>
      </c>
      <c r="O71" s="60"/>
      <c r="P71" s="66"/>
    </row>
    <row r="72" spans="1:164" ht="15">
      <c r="A72" s="67">
        <f>IF(F72&lt;&gt;"",1+MAX($A$5:A71),"")</f>
        <v>60</v>
      </c>
      <c r="B72" s="62"/>
      <c r="C72" s="51" t="s">
        <v>89</v>
      </c>
      <c r="D72" s="65">
        <v>1</v>
      </c>
      <c r="E72" s="53">
        <v>0</v>
      </c>
      <c r="F72" s="52">
        <f t="shared" si="12"/>
        <v>1</v>
      </c>
      <c r="G72" s="54" t="s">
        <v>75</v>
      </c>
      <c r="H72" s="55">
        <v>0</v>
      </c>
      <c r="I72" s="55">
        <f t="shared" si="5"/>
        <v>0</v>
      </c>
      <c r="J72" s="56">
        <v>2.8</v>
      </c>
      <c r="K72" s="57">
        <v>43.615600000000001</v>
      </c>
      <c r="L72" s="58">
        <f t="shared" si="6"/>
        <v>2.8</v>
      </c>
      <c r="M72" s="64">
        <f t="shared" si="7"/>
        <v>122.12367999999999</v>
      </c>
      <c r="N72" s="59">
        <f t="shared" si="8"/>
        <v>122.12367999999999</v>
      </c>
      <c r="O72" s="60"/>
      <c r="P72" s="66"/>
    </row>
    <row r="73" spans="1:164" ht="15">
      <c r="A73" s="68" t="str">
        <f>IF(F73&lt;&gt;"",1+MAX($A$5:A72),"")</f>
        <v/>
      </c>
      <c r="B73" s="69"/>
      <c r="C73" s="70"/>
      <c r="D73" s="71"/>
      <c r="E73" s="72"/>
      <c r="F73" s="71"/>
      <c r="G73" s="73"/>
      <c r="H73" s="74"/>
      <c r="I73" s="74"/>
      <c r="J73" s="75"/>
      <c r="K73" s="76"/>
      <c r="L73" s="77"/>
      <c r="M73" s="76"/>
      <c r="N73" s="78"/>
      <c r="O73" s="79"/>
      <c r="P73" s="80"/>
      <c r="FH73"/>
    </row>
    <row r="74" spans="1:164" ht="19.2">
      <c r="A74" s="81"/>
      <c r="B74" s="25"/>
      <c r="C74" s="82"/>
      <c r="D74" s="83"/>
      <c r="E74" s="84"/>
      <c r="F74" s="83"/>
      <c r="G74" s="85"/>
      <c r="H74" s="86"/>
      <c r="I74" s="86"/>
      <c r="J74" s="87"/>
      <c r="L74" s="88"/>
      <c r="M74" s="89"/>
      <c r="N74" s="86"/>
      <c r="O74" s="90"/>
      <c r="P74" s="28"/>
    </row>
    <row r="75" spans="1:164" ht="15">
      <c r="A75" s="81"/>
      <c r="B75" s="25"/>
      <c r="C75" s="82"/>
      <c r="D75" s="83"/>
      <c r="E75" s="84"/>
      <c r="F75" s="83"/>
      <c r="G75" s="85"/>
      <c r="H75" s="86"/>
      <c r="I75" s="86"/>
      <c r="J75" s="91"/>
      <c r="K75" s="86"/>
      <c r="L75" s="92"/>
      <c r="M75" s="89"/>
      <c r="N75" s="86"/>
      <c r="O75" s="90"/>
      <c r="P75" s="28"/>
    </row>
    <row r="76" spans="1:164" ht="15">
      <c r="A76" s="81"/>
      <c r="B76" s="25"/>
      <c r="C76" s="82"/>
      <c r="D76" s="83"/>
      <c r="E76" s="84"/>
      <c r="F76" s="83"/>
      <c r="G76" s="85"/>
      <c r="H76" s="86"/>
      <c r="I76" s="86"/>
      <c r="J76" s="91"/>
      <c r="K76" s="86"/>
      <c r="L76" s="92"/>
      <c r="M76" s="89"/>
      <c r="N76" s="86"/>
      <c r="O76" s="90"/>
      <c r="P76" s="28"/>
    </row>
    <row r="77" spans="1:164" ht="18">
      <c r="A77" s="24" t="str">
        <f>IF(F77&lt;&gt;"",1+MAX(#REF!),"")</f>
        <v/>
      </c>
      <c r="C77" s="93"/>
      <c r="D77" s="94" t="s">
        <v>90</v>
      </c>
      <c r="E77" s="95"/>
      <c r="F77" s="95"/>
      <c r="G77" s="95"/>
      <c r="H77" s="96"/>
      <c r="I77" s="96"/>
      <c r="J77" s="97"/>
      <c r="K77" s="96"/>
      <c r="L77" s="98"/>
      <c r="M77" s="99"/>
      <c r="N77" s="100">
        <f>SUM(I9:I73)</f>
        <v>0</v>
      </c>
      <c r="O77" s="101"/>
      <c r="P77" s="28"/>
    </row>
    <row r="78" spans="1:164" ht="18">
      <c r="A78" s="24"/>
      <c r="C78" s="93"/>
      <c r="D78" s="94" t="s">
        <v>91</v>
      </c>
      <c r="E78" s="102"/>
      <c r="F78" s="102"/>
      <c r="G78" s="102"/>
      <c r="H78" s="103"/>
      <c r="I78" s="103"/>
      <c r="J78" s="104"/>
      <c r="K78" s="103"/>
      <c r="L78" s="105"/>
      <c r="M78" s="106"/>
      <c r="N78" s="100">
        <f>SUM(M9:M73)</f>
        <v>243229.89310242</v>
      </c>
      <c r="O78" s="101"/>
      <c r="P78" s="28"/>
    </row>
    <row r="79" spans="1:164" ht="18">
      <c r="A79" s="24"/>
      <c r="C79" s="93"/>
      <c r="D79" s="94" t="s">
        <v>92</v>
      </c>
      <c r="E79" s="102"/>
      <c r="F79" s="102"/>
      <c r="G79" s="102"/>
      <c r="H79" s="103"/>
      <c r="I79" s="103"/>
      <c r="J79" s="104"/>
      <c r="K79" s="103"/>
      <c r="L79" s="105"/>
      <c r="M79" s="106"/>
      <c r="N79" s="100">
        <f>SUM(N77:N78)</f>
        <v>243229.89310242</v>
      </c>
      <c r="O79" s="101"/>
      <c r="P79" s="107">
        <f>SUM(P9:P74)</f>
        <v>243229.89310242</v>
      </c>
    </row>
    <row r="80" spans="1:164" ht="18">
      <c r="A80" s="24"/>
      <c r="C80" s="93"/>
      <c r="D80" s="108" t="s">
        <v>93</v>
      </c>
      <c r="E80" s="102"/>
      <c r="F80" s="102"/>
      <c r="G80" s="102">
        <v>0.1</v>
      </c>
      <c r="H80" s="103"/>
      <c r="I80" s="103"/>
      <c r="J80" s="102"/>
      <c r="K80" s="103"/>
      <c r="L80" s="109"/>
      <c r="M80" s="103"/>
      <c r="N80" s="110">
        <f>N79*G80</f>
        <v>24322.989310241999</v>
      </c>
      <c r="O80" s="101"/>
      <c r="P80" s="107">
        <f>P79*G80</f>
        <v>24322.989310241999</v>
      </c>
    </row>
    <row r="81" spans="1:16" ht="18">
      <c r="A81" s="24" t="str">
        <f>IF(F81&lt;&gt;"",1+MAX($A$74:A77),"")</f>
        <v/>
      </c>
      <c r="C81" s="93"/>
      <c r="D81" s="108" t="s">
        <v>94</v>
      </c>
      <c r="E81" s="111"/>
      <c r="F81" s="111"/>
      <c r="G81" s="102">
        <v>0.1</v>
      </c>
      <c r="H81" s="112"/>
      <c r="I81" s="112"/>
      <c r="J81" s="111"/>
      <c r="K81" s="112"/>
      <c r="L81" s="113"/>
      <c r="M81" s="112"/>
      <c r="N81" s="110">
        <f>N79*G81</f>
        <v>24322.989310241999</v>
      </c>
      <c r="O81" s="101"/>
      <c r="P81" s="107">
        <f>P79*G81</f>
        <v>24322.989310241999</v>
      </c>
    </row>
    <row r="82" spans="1:16" ht="18">
      <c r="A82" s="24" t="str">
        <f>IF(F82&lt;&gt;"",1+MAX($A$74:A78),"")</f>
        <v/>
      </c>
      <c r="C82" s="93"/>
      <c r="D82" s="108" t="s">
        <v>95</v>
      </c>
      <c r="E82" s="111"/>
      <c r="F82" s="111"/>
      <c r="G82" s="102">
        <v>0.02</v>
      </c>
      <c r="H82" s="112"/>
      <c r="I82" s="112"/>
      <c r="J82" s="111"/>
      <c r="K82" s="112"/>
      <c r="L82" s="113"/>
      <c r="M82" s="112"/>
      <c r="N82" s="110">
        <f>N79*G82</f>
        <v>4864.5978620484002</v>
      </c>
      <c r="O82" s="101"/>
      <c r="P82" s="107">
        <f>P79*G82</f>
        <v>4864.5978620484002</v>
      </c>
    </row>
    <row r="83" spans="1:16" ht="18">
      <c r="A83" s="24"/>
      <c r="C83" s="93"/>
      <c r="D83" s="114" t="s">
        <v>96</v>
      </c>
      <c r="E83" s="115"/>
      <c r="F83" s="115"/>
      <c r="G83" s="102">
        <v>0</v>
      </c>
      <c r="H83" s="116"/>
      <c r="I83" s="116"/>
      <c r="J83" s="115"/>
      <c r="K83" s="116"/>
      <c r="L83" s="117"/>
      <c r="M83" s="116"/>
      <c r="N83" s="110">
        <f>N77*G83</f>
        <v>0</v>
      </c>
      <c r="O83" s="101"/>
      <c r="P83" s="107">
        <f>N77*G83</f>
        <v>0</v>
      </c>
    </row>
    <row r="84" spans="1:16" ht="18">
      <c r="A84" s="24"/>
      <c r="C84" s="93"/>
      <c r="D84" s="114" t="s">
        <v>97</v>
      </c>
      <c r="E84" s="115"/>
      <c r="F84" s="115"/>
      <c r="G84" s="102">
        <v>0.04</v>
      </c>
      <c r="H84" s="116"/>
      <c r="I84" s="116"/>
      <c r="J84" s="115"/>
      <c r="K84" s="116"/>
      <c r="L84" s="117"/>
      <c r="M84" s="116"/>
      <c r="N84" s="110">
        <f>N79*G84</f>
        <v>9729.1957240968004</v>
      </c>
      <c r="O84" s="101"/>
      <c r="P84" s="107">
        <f>P79*G84</f>
        <v>9729.1957240968004</v>
      </c>
    </row>
    <row r="85" spans="1:16" ht="18">
      <c r="A85" s="24" t="str">
        <f>IF(F85&lt;&gt;"",1+MAX($A$74:A81),"")</f>
        <v/>
      </c>
      <c r="C85" s="93"/>
      <c r="D85" s="118" t="s">
        <v>98</v>
      </c>
      <c r="E85" s="119"/>
      <c r="F85" s="119"/>
      <c r="G85" s="119"/>
      <c r="H85" s="120"/>
      <c r="I85" s="120"/>
      <c r="J85" s="119"/>
      <c r="K85" s="120"/>
      <c r="L85" s="121"/>
      <c r="M85" s="120"/>
      <c r="N85" s="122">
        <f>SUM(N79:N84)</f>
        <v>306469.66530904901</v>
      </c>
      <c r="O85" s="101"/>
      <c r="P85" s="123">
        <f>SUM(P79:P84)</f>
        <v>306469.66530904901</v>
      </c>
    </row>
    <row r="86" spans="1:16" ht="18">
      <c r="A86" s="24"/>
      <c r="C86" s="93"/>
      <c r="D86" s="124"/>
      <c r="E86" s="124"/>
      <c r="F86" s="124"/>
      <c r="G86" s="124"/>
      <c r="H86" s="125"/>
      <c r="I86" s="125"/>
      <c r="J86" s="126"/>
      <c r="K86" s="125"/>
      <c r="L86" s="127"/>
      <c r="M86" s="128"/>
      <c r="N86" s="129"/>
      <c r="O86" s="101"/>
      <c r="P86" s="130"/>
    </row>
    <row r="87" spans="1:16" ht="18">
      <c r="A87" s="157" t="s">
        <v>99</v>
      </c>
      <c r="B87" s="158"/>
      <c r="C87" s="93"/>
      <c r="D87" s="124"/>
      <c r="E87" s="124"/>
      <c r="F87" s="124"/>
      <c r="G87" s="124"/>
      <c r="H87" s="125"/>
      <c r="I87" s="125"/>
      <c r="J87" s="126"/>
      <c r="K87" s="125"/>
      <c r="L87" s="127"/>
      <c r="M87" s="128"/>
      <c r="N87" s="129"/>
      <c r="O87" s="101"/>
      <c r="P87" s="130"/>
    </row>
    <row r="88" spans="1:16" ht="18.75" customHeight="1">
      <c r="A88" s="159" t="s">
        <v>100</v>
      </c>
      <c r="B88" s="160"/>
      <c r="C88" s="161"/>
      <c r="D88" s="161"/>
      <c r="E88" s="161"/>
      <c r="F88" s="161"/>
      <c r="G88" s="161"/>
      <c r="H88" s="162"/>
      <c r="I88" s="162"/>
      <c r="J88" s="161"/>
      <c r="K88" s="162"/>
      <c r="L88" s="163"/>
      <c r="M88" s="162"/>
      <c r="N88" s="162"/>
      <c r="O88" s="162"/>
      <c r="P88" s="164"/>
    </row>
    <row r="89" spans="1:16">
      <c r="A89" s="165" t="s">
        <v>101</v>
      </c>
      <c r="B89" s="166"/>
      <c r="C89" s="167"/>
      <c r="D89" s="167"/>
      <c r="E89" s="167"/>
      <c r="F89" s="167"/>
      <c r="G89" s="167"/>
      <c r="H89" s="168"/>
      <c r="I89" s="168"/>
      <c r="J89" s="167"/>
      <c r="K89" s="168"/>
      <c r="L89" s="169"/>
      <c r="M89" s="168"/>
      <c r="N89" s="168"/>
      <c r="O89" s="168"/>
      <c r="P89" s="170"/>
    </row>
    <row r="90" spans="1:16">
      <c r="A90" s="165" t="s">
        <v>102</v>
      </c>
      <c r="B90" s="166"/>
      <c r="C90" s="167"/>
      <c r="D90" s="167"/>
      <c r="E90" s="167"/>
      <c r="F90" s="167"/>
      <c r="G90" s="167"/>
      <c r="H90" s="168"/>
      <c r="I90" s="168"/>
      <c r="J90" s="167"/>
      <c r="K90" s="168"/>
      <c r="L90" s="169"/>
      <c r="M90" s="168"/>
      <c r="N90" s="168"/>
      <c r="O90" s="168"/>
      <c r="P90" s="170"/>
    </row>
    <row r="91" spans="1:16">
      <c r="A91" s="171" t="s">
        <v>103</v>
      </c>
      <c r="B91" s="172"/>
      <c r="C91" s="173"/>
      <c r="D91" s="173"/>
      <c r="E91" s="173"/>
      <c r="F91" s="173"/>
      <c r="G91" s="173"/>
      <c r="H91" s="174"/>
      <c r="I91" s="174"/>
      <c r="J91" s="173"/>
      <c r="K91" s="174"/>
      <c r="L91" s="175"/>
      <c r="M91" s="174"/>
      <c r="N91" s="174"/>
      <c r="O91" s="174"/>
      <c r="P91" s="176"/>
    </row>
    <row r="92" spans="1:16">
      <c r="A92" s="1" t="str">
        <f>IF(F92&lt;&gt;"",1+MAX($A$74:A91),"")</f>
        <v/>
      </c>
      <c r="C92" s="93"/>
      <c r="D92" s="131"/>
      <c r="E92" s="132"/>
      <c r="F92" s="131"/>
      <c r="G92" s="133"/>
      <c r="H92" s="134"/>
      <c r="I92" s="134"/>
      <c r="J92" s="135"/>
      <c r="K92" s="134"/>
      <c r="L92" s="136"/>
      <c r="M92" s="137"/>
      <c r="N92" s="138"/>
    </row>
    <row r="93" spans="1:16">
      <c r="A93" s="1" t="str">
        <f>IF(F93&lt;&gt;"",1+MAX($A$74:A92),"")</f>
        <v/>
      </c>
      <c r="C93" s="93"/>
      <c r="D93" s="131"/>
      <c r="E93" s="132"/>
      <c r="F93" s="131"/>
      <c r="G93" s="133"/>
      <c r="H93" s="134"/>
      <c r="I93" s="134"/>
      <c r="J93" s="135"/>
      <c r="K93" s="134"/>
      <c r="L93" s="136"/>
      <c r="M93" s="137"/>
      <c r="N93" s="138"/>
    </row>
    <row r="94" spans="1:16">
      <c r="A94" s="1" t="str">
        <f>IF(F94&lt;&gt;"",1+MAX($A$74:A93),"")</f>
        <v/>
      </c>
      <c r="C94" s="93"/>
      <c r="D94" s="131"/>
      <c r="E94" s="132"/>
      <c r="F94" s="131"/>
      <c r="G94" s="133"/>
      <c r="H94" s="134"/>
      <c r="I94" s="134"/>
      <c r="J94" s="135"/>
      <c r="K94" s="134"/>
      <c r="L94" s="136"/>
      <c r="M94" s="137"/>
      <c r="N94" s="138"/>
    </row>
    <row r="95" spans="1:16">
      <c r="A95" s="1" t="str">
        <f>IF(F95&lt;&gt;"",1+MAX($A$74:A94),"")</f>
        <v/>
      </c>
      <c r="C95" s="93"/>
      <c r="D95" s="131"/>
      <c r="E95" s="132"/>
      <c r="F95" s="131"/>
      <c r="G95" s="133"/>
      <c r="H95" s="134"/>
      <c r="I95" s="134"/>
      <c r="J95" s="135"/>
      <c r="K95" s="134"/>
      <c r="L95" s="136"/>
      <c r="M95" s="137"/>
      <c r="N95" s="138"/>
    </row>
    <row r="96" spans="1:16">
      <c r="A96" s="1" t="str">
        <f>IF(F96&lt;&gt;"",1+MAX($A$74:A95),"")</f>
        <v/>
      </c>
      <c r="C96" s="93"/>
      <c r="D96" s="131"/>
      <c r="E96" s="132"/>
      <c r="F96" s="131"/>
      <c r="G96" s="133"/>
      <c r="H96" s="134"/>
      <c r="I96" s="134"/>
      <c r="J96" s="135"/>
      <c r="K96" s="134"/>
      <c r="L96" s="136"/>
      <c r="M96" s="137"/>
      <c r="N96" s="138"/>
    </row>
    <row r="97" spans="1:14">
      <c r="A97" s="1" t="str">
        <f>IF(F97&lt;&gt;"",1+MAX($A$74:A96),"")</f>
        <v/>
      </c>
      <c r="C97" s="93"/>
      <c r="D97" s="131"/>
      <c r="E97" s="132"/>
      <c r="F97" s="131"/>
      <c r="G97" s="133"/>
      <c r="H97" s="134"/>
      <c r="I97" s="134"/>
      <c r="J97" s="135"/>
      <c r="K97" s="134"/>
      <c r="L97" s="136"/>
      <c r="M97" s="137"/>
      <c r="N97" s="138"/>
    </row>
    <row r="98" spans="1:14">
      <c r="A98" s="1" t="str">
        <f>IF(F98&lt;&gt;"",1+MAX($A$74:A97),"")</f>
        <v/>
      </c>
      <c r="C98" s="93"/>
      <c r="D98" s="131"/>
      <c r="E98" s="132"/>
      <c r="F98" s="131"/>
      <c r="G98" s="133"/>
      <c r="H98" s="134"/>
      <c r="I98" s="134"/>
      <c r="J98" s="135"/>
      <c r="K98" s="134"/>
      <c r="L98" s="136"/>
      <c r="M98" s="137"/>
      <c r="N98" s="138"/>
    </row>
    <row r="99" spans="1:14">
      <c r="A99" s="1" t="str">
        <f>IF(F99&lt;&gt;"",1+MAX($A$74:A98),"")</f>
        <v/>
      </c>
      <c r="C99" s="93"/>
      <c r="D99" s="131"/>
      <c r="E99" s="132"/>
      <c r="F99" s="131"/>
      <c r="G99" s="133"/>
      <c r="H99" s="134"/>
      <c r="I99" s="134"/>
      <c r="J99" s="135"/>
      <c r="K99" s="134"/>
      <c r="L99" s="136"/>
      <c r="M99" s="137"/>
      <c r="N99" s="138"/>
    </row>
    <row r="100" spans="1:14">
      <c r="A100" s="1" t="str">
        <f>IF(F100&lt;&gt;"",1+MAX($A$74:A99),"")</f>
        <v/>
      </c>
      <c r="C100" s="93"/>
      <c r="D100" s="131"/>
      <c r="E100" s="132"/>
      <c r="F100" s="131"/>
      <c r="G100" s="133"/>
      <c r="H100" s="134"/>
      <c r="I100" s="134"/>
      <c r="J100" s="135"/>
      <c r="K100" s="134"/>
      <c r="L100" s="136"/>
      <c r="M100" s="137"/>
      <c r="N100" s="138"/>
    </row>
    <row r="101" spans="1:14">
      <c r="A101" s="1" t="str">
        <f>IF(F101&lt;&gt;"",1+MAX($A$74:A100),"")</f>
        <v/>
      </c>
      <c r="C101" s="93"/>
      <c r="D101" s="131"/>
      <c r="E101" s="132"/>
      <c r="F101" s="131"/>
      <c r="G101" s="133"/>
      <c r="H101" s="134"/>
      <c r="I101" s="134"/>
      <c r="J101" s="135"/>
      <c r="K101" s="134"/>
      <c r="L101" s="136"/>
      <c r="M101" s="137"/>
      <c r="N101" s="138"/>
    </row>
    <row r="102" spans="1:14">
      <c r="A102" s="1" t="str">
        <f>IF(F102&lt;&gt;"",1+MAX($A$74:A101),"")</f>
        <v/>
      </c>
      <c r="C102" s="93"/>
      <c r="D102" s="131"/>
      <c r="E102" s="132"/>
      <c r="F102" s="131"/>
      <c r="G102" s="133"/>
      <c r="H102" s="134"/>
      <c r="I102" s="134"/>
      <c r="J102" s="135"/>
      <c r="K102" s="134"/>
      <c r="L102" s="136"/>
      <c r="M102" s="137"/>
      <c r="N102" s="138"/>
    </row>
    <row r="103" spans="1:14">
      <c r="A103" s="1" t="str">
        <f>IF(F103&lt;&gt;"",1+MAX($A$74:A102),"")</f>
        <v/>
      </c>
      <c r="C103" s="93"/>
      <c r="D103" s="131"/>
      <c r="E103" s="132"/>
      <c r="F103" s="131"/>
      <c r="G103" s="133"/>
      <c r="H103" s="134"/>
      <c r="I103" s="134"/>
      <c r="J103" s="135"/>
      <c r="K103" s="134"/>
      <c r="L103" s="136"/>
      <c r="M103" s="137"/>
      <c r="N103" s="138"/>
    </row>
    <row r="104" spans="1:14">
      <c r="A104" s="1" t="str">
        <f>IF(F104&lt;&gt;"",1+MAX($A$74:A103),"")</f>
        <v/>
      </c>
      <c r="C104" s="93"/>
      <c r="D104" s="131"/>
      <c r="E104" s="132"/>
      <c r="F104" s="131"/>
      <c r="G104" s="133"/>
      <c r="H104" s="134"/>
      <c r="I104" s="134"/>
      <c r="J104" s="135"/>
      <c r="K104" s="134"/>
      <c r="L104" s="136"/>
      <c r="M104" s="137"/>
      <c r="N104" s="138"/>
    </row>
    <row r="105" spans="1:14">
      <c r="A105" s="1" t="str">
        <f>IF(F105&lt;&gt;"",1+MAX($A$74:A104),"")</f>
        <v/>
      </c>
      <c r="C105" s="93"/>
      <c r="D105" s="131"/>
      <c r="E105" s="132"/>
      <c r="F105" s="131"/>
      <c r="G105" s="133"/>
      <c r="H105" s="134"/>
      <c r="I105" s="134"/>
      <c r="J105" s="135"/>
      <c r="K105" s="134"/>
      <c r="L105" s="136"/>
      <c r="M105" s="137"/>
      <c r="N105" s="138"/>
    </row>
    <row r="106" spans="1:14">
      <c r="A106" s="1" t="str">
        <f>IF(F106&lt;&gt;"",1+MAX($A$74:A105),"")</f>
        <v/>
      </c>
      <c r="C106" s="93"/>
      <c r="D106" s="131"/>
      <c r="E106" s="132"/>
      <c r="F106" s="131"/>
      <c r="G106" s="133"/>
      <c r="H106" s="134"/>
      <c r="I106" s="134"/>
      <c r="J106" s="135"/>
      <c r="K106" s="134"/>
      <c r="L106" s="136"/>
      <c r="M106" s="137"/>
      <c r="N106" s="138"/>
    </row>
    <row r="107" spans="1:14">
      <c r="A107" s="1" t="str">
        <f>IF(F107&lt;&gt;"",1+MAX($A$74:A106),"")</f>
        <v/>
      </c>
      <c r="C107" s="93"/>
      <c r="D107" s="131"/>
      <c r="E107" s="132"/>
      <c r="F107" s="131"/>
      <c r="G107" s="133"/>
      <c r="H107" s="134"/>
      <c r="I107" s="134"/>
      <c r="J107" s="135"/>
      <c r="K107" s="134"/>
      <c r="L107" s="136"/>
      <c r="M107" s="137"/>
      <c r="N107" s="138"/>
    </row>
    <row r="108" spans="1:14">
      <c r="A108" s="1" t="str">
        <f>IF(F108&lt;&gt;"",1+MAX($A$74:A107),"")</f>
        <v/>
      </c>
      <c r="C108" s="93"/>
      <c r="D108" s="131"/>
      <c r="E108" s="132"/>
      <c r="F108" s="131"/>
      <c r="G108" s="133"/>
      <c r="H108" s="134"/>
      <c r="I108" s="134"/>
      <c r="J108" s="135"/>
      <c r="K108" s="134"/>
      <c r="L108" s="136"/>
      <c r="M108" s="137"/>
      <c r="N108" s="138"/>
    </row>
    <row r="109" spans="1:14">
      <c r="A109" s="1" t="str">
        <f>IF(F109&lt;&gt;"",1+MAX($A$74:A108),"")</f>
        <v/>
      </c>
      <c r="C109" s="93"/>
      <c r="D109" s="131"/>
      <c r="E109" s="132"/>
      <c r="F109" s="131"/>
      <c r="G109" s="133"/>
      <c r="H109" s="134"/>
      <c r="I109" s="134"/>
      <c r="J109" s="135"/>
      <c r="K109" s="134"/>
      <c r="L109" s="136"/>
      <c r="M109" s="137"/>
      <c r="N109" s="138"/>
    </row>
    <row r="110" spans="1:14">
      <c r="A110" s="1" t="str">
        <f>IF(F110&lt;&gt;"",1+MAX($A$74:A109),"")</f>
        <v/>
      </c>
      <c r="C110" s="93"/>
      <c r="D110" s="131"/>
      <c r="E110" s="132"/>
      <c r="F110" s="131"/>
      <c r="G110" s="133"/>
      <c r="H110" s="134"/>
      <c r="I110" s="134"/>
      <c r="J110" s="135"/>
      <c r="K110" s="134"/>
      <c r="L110" s="136"/>
      <c r="M110" s="137"/>
      <c r="N110" s="138"/>
    </row>
    <row r="111" spans="1:14">
      <c r="A111" s="1" t="str">
        <f>IF(F111&lt;&gt;"",1+MAX($A$74:A110),"")</f>
        <v/>
      </c>
      <c r="C111" s="93"/>
      <c r="D111" s="131"/>
      <c r="E111" s="132"/>
      <c r="F111" s="131"/>
      <c r="G111" s="133"/>
      <c r="H111" s="134"/>
      <c r="I111" s="134"/>
      <c r="J111" s="135"/>
      <c r="K111" s="134"/>
      <c r="L111" s="136"/>
      <c r="M111" s="137"/>
      <c r="N111" s="138"/>
    </row>
    <row r="112" spans="1:14">
      <c r="A112" s="1" t="str">
        <f>IF(F112&lt;&gt;"",1+MAX($A$74:A111),"")</f>
        <v/>
      </c>
      <c r="C112" s="93"/>
      <c r="D112" s="131"/>
      <c r="E112" s="132"/>
      <c r="F112" s="131"/>
      <c r="G112" s="133"/>
      <c r="H112" s="134"/>
      <c r="I112" s="134"/>
      <c r="J112" s="135"/>
      <c r="K112" s="134"/>
      <c r="L112" s="136"/>
      <c r="M112" s="137"/>
      <c r="N112" s="138"/>
    </row>
    <row r="113" spans="1:14">
      <c r="A113" s="1" t="str">
        <f>IF(F113&lt;&gt;"",1+MAX($A$74:A112),"")</f>
        <v/>
      </c>
      <c r="C113" s="93"/>
      <c r="D113" s="131"/>
      <c r="E113" s="132"/>
      <c r="F113" s="131"/>
      <c r="G113" s="133"/>
      <c r="H113" s="134"/>
      <c r="I113" s="134"/>
      <c r="J113" s="135"/>
      <c r="K113" s="134"/>
      <c r="L113" s="136"/>
      <c r="M113" s="137"/>
      <c r="N113" s="138"/>
    </row>
    <row r="114" spans="1:14">
      <c r="A114" s="1" t="str">
        <f>IF(F114&lt;&gt;"",1+MAX($A$74:A113),"")</f>
        <v/>
      </c>
      <c r="C114" s="93"/>
      <c r="D114" s="131"/>
      <c r="E114" s="132"/>
      <c r="F114" s="131"/>
      <c r="G114" s="133"/>
      <c r="H114" s="134"/>
      <c r="I114" s="134"/>
      <c r="J114" s="135"/>
      <c r="K114" s="134"/>
      <c r="L114" s="136"/>
      <c r="M114" s="137"/>
      <c r="N114" s="138"/>
    </row>
    <row r="115" spans="1:14">
      <c r="A115" s="1" t="str">
        <f>IF(F115&lt;&gt;"",1+MAX($A$74:A114),"")</f>
        <v/>
      </c>
      <c r="C115" s="93"/>
      <c r="D115" s="131"/>
      <c r="E115" s="132"/>
      <c r="F115" s="131"/>
      <c r="G115" s="133"/>
      <c r="H115" s="134"/>
      <c r="I115" s="134"/>
      <c r="J115" s="135"/>
      <c r="K115" s="134"/>
      <c r="L115" s="136"/>
      <c r="M115" s="137"/>
      <c r="N115" s="138"/>
    </row>
    <row r="116" spans="1:14">
      <c r="A116" s="1" t="str">
        <f>IF(F116&lt;&gt;"",1+MAX($A$74:A115),"")</f>
        <v/>
      </c>
      <c r="C116" s="93"/>
      <c r="D116" s="131"/>
      <c r="E116" s="132"/>
      <c r="F116" s="131"/>
      <c r="G116" s="133"/>
      <c r="H116" s="134"/>
      <c r="I116" s="134"/>
      <c r="J116" s="135"/>
      <c r="K116" s="134"/>
      <c r="L116" s="136"/>
      <c r="M116" s="137"/>
      <c r="N116" s="138"/>
    </row>
    <row r="117" spans="1:14">
      <c r="A117" s="1" t="str">
        <f>IF(F117&lt;&gt;"",1+MAX($A$74:A116),"")</f>
        <v/>
      </c>
      <c r="C117" s="93"/>
      <c r="D117" s="131"/>
      <c r="E117" s="132"/>
      <c r="F117" s="131"/>
      <c r="G117" s="133"/>
      <c r="H117" s="134"/>
      <c r="I117" s="134"/>
      <c r="J117" s="135"/>
      <c r="K117" s="134"/>
      <c r="L117" s="136"/>
      <c r="M117" s="137"/>
      <c r="N117" s="138"/>
    </row>
    <row r="118" spans="1:14">
      <c r="A118" s="1" t="str">
        <f>IF(F118&lt;&gt;"",1+MAX($A$74:A117),"")</f>
        <v/>
      </c>
      <c r="C118" s="93"/>
      <c r="D118" s="131"/>
      <c r="E118" s="132"/>
      <c r="F118" s="131"/>
      <c r="G118" s="133"/>
      <c r="H118" s="134"/>
      <c r="I118" s="134"/>
      <c r="J118" s="135"/>
      <c r="K118" s="134"/>
      <c r="L118" s="136"/>
      <c r="M118" s="137"/>
      <c r="N118" s="138"/>
    </row>
    <row r="119" spans="1:14">
      <c r="A119" s="1" t="str">
        <f>IF(F119&lt;&gt;"",1+MAX($A$74:A118),"")</f>
        <v/>
      </c>
      <c r="C119" s="93"/>
      <c r="D119" s="131"/>
      <c r="E119" s="132"/>
      <c r="F119" s="131"/>
      <c r="G119" s="133"/>
      <c r="H119" s="134"/>
      <c r="I119" s="134"/>
      <c r="J119" s="135"/>
      <c r="K119" s="134"/>
      <c r="L119" s="136"/>
      <c r="M119" s="137"/>
      <c r="N119" s="138"/>
    </row>
    <row r="120" spans="1:14">
      <c r="A120" s="1" t="str">
        <f>IF(F120&lt;&gt;"",1+MAX($A$74:A119),"")</f>
        <v/>
      </c>
      <c r="C120" s="93"/>
      <c r="D120" s="131"/>
      <c r="E120" s="132"/>
      <c r="F120" s="131"/>
      <c r="G120" s="133"/>
      <c r="H120" s="134"/>
      <c r="I120" s="134"/>
      <c r="J120" s="135"/>
      <c r="K120" s="134"/>
      <c r="L120" s="136"/>
      <c r="M120" s="137"/>
      <c r="N120" s="138"/>
    </row>
    <row r="121" spans="1:14">
      <c r="A121" s="1" t="str">
        <f>IF(F121&lt;&gt;"",1+MAX($A$74:A120),"")</f>
        <v/>
      </c>
      <c r="C121" s="93"/>
      <c r="D121" s="131"/>
      <c r="E121" s="132"/>
      <c r="F121" s="131"/>
      <c r="G121" s="133"/>
      <c r="H121" s="134"/>
      <c r="I121" s="134"/>
      <c r="J121" s="135"/>
      <c r="K121" s="134"/>
      <c r="L121" s="136"/>
      <c r="M121" s="137"/>
      <c r="N121" s="138"/>
    </row>
    <row r="122" spans="1:14">
      <c r="A122" s="1" t="str">
        <f>IF(F122&lt;&gt;"",1+MAX($A$74:A121),"")</f>
        <v/>
      </c>
      <c r="C122" s="93"/>
      <c r="D122" s="131"/>
      <c r="E122" s="132"/>
      <c r="F122" s="131"/>
      <c r="G122" s="133"/>
      <c r="H122" s="134"/>
      <c r="I122" s="134"/>
      <c r="J122" s="135"/>
      <c r="K122" s="134"/>
      <c r="L122" s="136"/>
      <c r="M122" s="137"/>
      <c r="N122" s="138"/>
    </row>
    <row r="123" spans="1:14">
      <c r="A123" s="1" t="str">
        <f>IF(F123&lt;&gt;"",1+MAX($A$74:A122),"")</f>
        <v/>
      </c>
      <c r="C123" s="93"/>
      <c r="D123" s="131"/>
      <c r="E123" s="132"/>
      <c r="F123" s="131"/>
      <c r="G123" s="133"/>
      <c r="H123" s="134"/>
      <c r="I123" s="134"/>
      <c r="J123" s="135"/>
      <c r="K123" s="134"/>
      <c r="L123" s="136"/>
      <c r="M123" s="137"/>
      <c r="N123" s="138"/>
    </row>
    <row r="124" spans="1:14">
      <c r="A124" s="1" t="str">
        <f>IF(F124&lt;&gt;"",1+MAX($A$74:A123),"")</f>
        <v/>
      </c>
      <c r="C124" s="93"/>
      <c r="D124" s="131"/>
      <c r="E124" s="132"/>
      <c r="F124" s="131"/>
      <c r="G124" s="133"/>
      <c r="H124" s="134"/>
      <c r="I124" s="134"/>
      <c r="J124" s="135"/>
      <c r="K124" s="134"/>
      <c r="L124" s="136"/>
      <c r="M124" s="137"/>
      <c r="N124" s="138"/>
    </row>
    <row r="125" spans="1:14">
      <c r="A125" s="1" t="str">
        <f>IF(F125&lt;&gt;"",1+MAX($A$74:A124),"")</f>
        <v/>
      </c>
      <c r="C125" s="93"/>
      <c r="D125" s="131"/>
      <c r="E125" s="132"/>
      <c r="F125" s="131"/>
      <c r="G125" s="133"/>
      <c r="H125" s="134"/>
      <c r="I125" s="134"/>
      <c r="J125" s="135"/>
      <c r="K125" s="134"/>
      <c r="L125" s="136"/>
      <c r="M125" s="137"/>
      <c r="N125" s="138"/>
    </row>
    <row r="126" spans="1:14">
      <c r="A126" s="1" t="str">
        <f>IF(F126&lt;&gt;"",1+MAX($A$74:A125),"")</f>
        <v/>
      </c>
      <c r="C126" s="93"/>
      <c r="D126" s="131"/>
      <c r="E126" s="132"/>
      <c r="F126" s="131"/>
      <c r="G126" s="133"/>
      <c r="H126" s="134"/>
      <c r="I126" s="134"/>
      <c r="J126" s="135"/>
      <c r="K126" s="134"/>
      <c r="L126" s="136"/>
      <c r="M126" s="137"/>
      <c r="N126" s="138"/>
    </row>
    <row r="127" spans="1:14">
      <c r="A127" s="1" t="str">
        <f>IF(F127&lt;&gt;"",1+MAX($A$74:A126),"")</f>
        <v/>
      </c>
      <c r="C127" s="93"/>
      <c r="D127" s="131"/>
      <c r="E127" s="132"/>
      <c r="F127" s="131"/>
      <c r="G127" s="133"/>
      <c r="H127" s="134"/>
      <c r="I127" s="134"/>
      <c r="J127" s="135"/>
      <c r="K127" s="134"/>
      <c r="L127" s="136"/>
      <c r="M127" s="137"/>
      <c r="N127" s="138"/>
    </row>
    <row r="128" spans="1:14">
      <c r="A128" s="1" t="str">
        <f>IF(F128&lt;&gt;"",1+MAX($A$74:A127),"")</f>
        <v/>
      </c>
      <c r="C128" s="93"/>
      <c r="D128" s="131"/>
      <c r="E128" s="132"/>
      <c r="F128" s="131"/>
      <c r="G128" s="133"/>
      <c r="H128" s="134"/>
      <c r="I128" s="134"/>
      <c r="J128" s="135"/>
      <c r="K128" s="134"/>
      <c r="L128" s="136"/>
      <c r="M128" s="137"/>
      <c r="N128" s="138"/>
    </row>
    <row r="129" spans="1:1">
      <c r="A129" s="1" t="str">
        <f>IF(F129&lt;&gt;"",1+MAX($A$74:A128),"")</f>
        <v/>
      </c>
    </row>
    <row r="130" spans="1:1">
      <c r="A130" s="1" t="str">
        <f>IF(F130&lt;&gt;"",1+MAX($A$74:A129),"")</f>
        <v/>
      </c>
    </row>
    <row r="131" spans="1:1">
      <c r="A131" s="1" t="str">
        <f>IF(F131&lt;&gt;"",1+MAX($A$74:A130),"")</f>
        <v/>
      </c>
    </row>
    <row r="132" spans="1:1">
      <c r="A132" s="1" t="str">
        <f>IF(F132&lt;&gt;"",1+MAX($A$74:A131),"")</f>
        <v/>
      </c>
    </row>
    <row r="133" spans="1:1">
      <c r="A133" s="1" t="str">
        <f>IF(F133&lt;&gt;"",1+MAX($A$74:A132),"")</f>
        <v/>
      </c>
    </row>
    <row r="134" spans="1:1">
      <c r="A134" s="1" t="str">
        <f>IF(F134&lt;&gt;"",1+MAX($A$74:A133),"")</f>
        <v/>
      </c>
    </row>
    <row r="135" spans="1:1">
      <c r="A135" s="1" t="str">
        <f>IF(F135&lt;&gt;"",1+MAX($A$74:A134),"")</f>
        <v/>
      </c>
    </row>
    <row r="136" spans="1:1">
      <c r="A136" s="1" t="str">
        <f>IF(F136&lt;&gt;"",1+MAX($A$74:A135),"")</f>
        <v/>
      </c>
    </row>
    <row r="137" spans="1:1">
      <c r="A137" s="1" t="str">
        <f>IF(F137&lt;&gt;"",1+MAX($A$74:A136),"")</f>
        <v/>
      </c>
    </row>
    <row r="138" spans="1:1">
      <c r="A138" s="1" t="str">
        <f>IF(F138&lt;&gt;"",1+MAX($A$74:A137),"")</f>
        <v/>
      </c>
    </row>
    <row r="139" spans="1:1">
      <c r="A139" s="1" t="str">
        <f>IF(F139&lt;&gt;"",1+MAX($A$74:A138),"")</f>
        <v/>
      </c>
    </row>
    <row r="140" spans="1:1">
      <c r="A140" s="1" t="str">
        <f>IF(F140&lt;&gt;"",1+MAX($A$74:A139),"")</f>
        <v/>
      </c>
    </row>
    <row r="141" spans="1:1">
      <c r="A141" s="1" t="str">
        <f>IF(F141&lt;&gt;"",1+MAX($A$74:A140),"")</f>
        <v/>
      </c>
    </row>
    <row r="142" spans="1:1">
      <c r="A142" s="1" t="str">
        <f>IF(F142&lt;&gt;"",1+MAX($A$74:A141),"")</f>
        <v/>
      </c>
    </row>
    <row r="143" spans="1:1">
      <c r="A143" s="1" t="str">
        <f>IF(F143&lt;&gt;"",1+MAX($A$74:A142),"")</f>
        <v/>
      </c>
    </row>
    <row r="144" spans="1:1">
      <c r="A144" s="1" t="str">
        <f>IF(F144&lt;&gt;"",1+MAX($A$74:A143),"")</f>
        <v/>
      </c>
    </row>
    <row r="145" spans="1:1">
      <c r="A145" s="1" t="str">
        <f>IF(F145&lt;&gt;"",1+MAX($A$74:A144),"")</f>
        <v/>
      </c>
    </row>
    <row r="146" spans="1:1">
      <c r="A146" s="1" t="str">
        <f>IF(F146&lt;&gt;"",1+MAX($A$74:A145),"")</f>
        <v/>
      </c>
    </row>
    <row r="147" spans="1:1">
      <c r="A147" s="1" t="str">
        <f>IF(F147&lt;&gt;"",1+MAX($A$74:A146),"")</f>
        <v/>
      </c>
    </row>
    <row r="148" spans="1:1">
      <c r="A148" s="1" t="str">
        <f>IF(F148&lt;&gt;"",1+MAX($A$74:A147),"")</f>
        <v/>
      </c>
    </row>
    <row r="149" spans="1:1">
      <c r="A149" s="1" t="str">
        <f>IF(F149&lt;&gt;"",1+MAX($A$74:A148),"")</f>
        <v/>
      </c>
    </row>
    <row r="150" spans="1:1">
      <c r="A150" s="1" t="str">
        <f>IF(F150&lt;&gt;"",1+MAX($A$74:A149),"")</f>
        <v/>
      </c>
    </row>
    <row r="151" spans="1:1">
      <c r="A151" s="1" t="str">
        <f>IF(F151&lt;&gt;"",1+MAX($A$74:A150),"")</f>
        <v/>
      </c>
    </row>
    <row r="152" spans="1:1">
      <c r="A152" s="1" t="str">
        <f>IF(F152&lt;&gt;"",1+MAX($A$74:A151),"")</f>
        <v/>
      </c>
    </row>
    <row r="153" spans="1:1">
      <c r="A153" s="1" t="str">
        <f>IF(F153&lt;&gt;"",1+MAX($A$74:A152),"")</f>
        <v/>
      </c>
    </row>
    <row r="154" spans="1:1">
      <c r="A154" s="1" t="str">
        <f>IF(F154&lt;&gt;"",1+MAX($A$74:A153),"")</f>
        <v/>
      </c>
    </row>
    <row r="155" spans="1:1">
      <c r="A155" s="1" t="str">
        <f>IF(F155&lt;&gt;"",1+MAX($A$74:A154),"")</f>
        <v/>
      </c>
    </row>
    <row r="156" spans="1:1">
      <c r="A156" s="1" t="str">
        <f>IF(F156&lt;&gt;"",1+MAX($A$74:A155),"")</f>
        <v/>
      </c>
    </row>
    <row r="157" spans="1:1">
      <c r="A157" s="1" t="str">
        <f>IF(F157&lt;&gt;"",1+MAX($A$74:A156),"")</f>
        <v/>
      </c>
    </row>
    <row r="158" spans="1:1">
      <c r="A158" s="1" t="str">
        <f>IF(F158&lt;&gt;"",1+MAX($A$74:A157),"")</f>
        <v/>
      </c>
    </row>
    <row r="159" spans="1:1">
      <c r="A159" s="1" t="str">
        <f>IF(F159&lt;&gt;"",1+MAX($A$74:A158),"")</f>
        <v/>
      </c>
    </row>
    <row r="160" spans="1:1">
      <c r="A160" s="1" t="str">
        <f>IF(F160&lt;&gt;"",1+MAX($A$74:A159),"")</f>
        <v/>
      </c>
    </row>
    <row r="161" spans="1:1">
      <c r="A161" s="1" t="str">
        <f>IF(F161&lt;&gt;"",1+MAX($A$74:A160),"")</f>
        <v/>
      </c>
    </row>
    <row r="162" spans="1:1">
      <c r="A162" s="1" t="str">
        <f>IF(F162&lt;&gt;"",1+MAX($A$74:A161),"")</f>
        <v/>
      </c>
    </row>
    <row r="163" spans="1:1">
      <c r="A163" s="1" t="str">
        <f>IF(F163&lt;&gt;"",1+MAX($A$74:A162),"")</f>
        <v/>
      </c>
    </row>
    <row r="164" spans="1:1">
      <c r="A164" s="1" t="str">
        <f>IF(F164&lt;&gt;"",1+MAX($A$74:A163),"")</f>
        <v/>
      </c>
    </row>
    <row r="165" spans="1:1">
      <c r="A165" s="1" t="str">
        <f>IF(F165&lt;&gt;"",1+MAX($A$74:A164),"")</f>
        <v/>
      </c>
    </row>
    <row r="166" spans="1:1">
      <c r="A166" s="1" t="str">
        <f>IF(F166&lt;&gt;"",1+MAX($A$74:A165),"")</f>
        <v/>
      </c>
    </row>
    <row r="167" spans="1:1">
      <c r="A167" s="1" t="str">
        <f>IF(F167&lt;&gt;"",1+MAX($A$74:A166),"")</f>
        <v/>
      </c>
    </row>
    <row r="168" spans="1:1">
      <c r="A168" s="1" t="str">
        <f>IF(F168&lt;&gt;"",1+MAX($A$74:A167),"")</f>
        <v/>
      </c>
    </row>
    <row r="169" spans="1:1">
      <c r="A169" s="1" t="str">
        <f>IF(F169&lt;&gt;"",1+MAX($A$74:A168),"")</f>
        <v/>
      </c>
    </row>
    <row r="170" spans="1:1">
      <c r="A170" s="1" t="str">
        <f>IF(F170&lt;&gt;"",1+MAX($A$74:A169),"")</f>
        <v/>
      </c>
    </row>
    <row r="171" spans="1:1">
      <c r="A171" s="1" t="str">
        <f>IF(F171&lt;&gt;"",1+MAX($A$74:A170),"")</f>
        <v/>
      </c>
    </row>
    <row r="172" spans="1:1">
      <c r="A172" s="1" t="str">
        <f>IF(F172&lt;&gt;"",1+MAX($A$74:A171),"")</f>
        <v/>
      </c>
    </row>
    <row r="173" spans="1:1">
      <c r="A173" s="1" t="str">
        <f>IF(F173&lt;&gt;"",1+MAX($A$74:A172),"")</f>
        <v/>
      </c>
    </row>
    <row r="174" spans="1:1">
      <c r="A174" s="1" t="str">
        <f>IF(F174&lt;&gt;"",1+MAX($A$74:A173),"")</f>
        <v/>
      </c>
    </row>
    <row r="175" spans="1:1">
      <c r="A175" s="1" t="str">
        <f>IF(F175&lt;&gt;"",1+MAX($A$74:A174),"")</f>
        <v/>
      </c>
    </row>
    <row r="176" spans="1:1">
      <c r="A176" s="1" t="str">
        <f>IF(F176&lt;&gt;"",1+MAX($A$74:A175),"")</f>
        <v/>
      </c>
    </row>
    <row r="177" spans="1:1">
      <c r="A177" s="1" t="str">
        <f>IF(F177&lt;&gt;"",1+MAX($A$74:A176),"")</f>
        <v/>
      </c>
    </row>
    <row r="178" spans="1:1">
      <c r="A178" s="1" t="str">
        <f>IF(F178&lt;&gt;"",1+MAX($A$74:A177),"")</f>
        <v/>
      </c>
    </row>
    <row r="179" spans="1:1">
      <c r="A179" s="1" t="str">
        <f>IF(F179&lt;&gt;"",1+MAX($A$74:A178),"")</f>
        <v/>
      </c>
    </row>
    <row r="180" spans="1:1">
      <c r="A180" s="1" t="str">
        <f>IF(F180&lt;&gt;"",1+MAX($A$74:A179),"")</f>
        <v/>
      </c>
    </row>
    <row r="181" spans="1:1">
      <c r="A181" s="1" t="str">
        <f>IF(F181&lt;&gt;"",1+MAX($A$74:A180),"")</f>
        <v/>
      </c>
    </row>
    <row r="182" spans="1:1">
      <c r="A182" s="1" t="str">
        <f>IF(F182&lt;&gt;"",1+MAX($A$74:A181),"")</f>
        <v/>
      </c>
    </row>
    <row r="183" spans="1:1">
      <c r="A183" s="1" t="str">
        <f>IF(F183&lt;&gt;"",1+MAX($A$74:A182),"")</f>
        <v/>
      </c>
    </row>
    <row r="184" spans="1:1">
      <c r="A184" s="1" t="str">
        <f>IF(F184&lt;&gt;"",1+MAX($A$74:A183),"")</f>
        <v/>
      </c>
    </row>
    <row r="185" spans="1:1">
      <c r="A185" s="1" t="str">
        <f>IF(F185&lt;&gt;"",1+MAX($A$74:A184),"")</f>
        <v/>
      </c>
    </row>
    <row r="186" spans="1:1">
      <c r="A186" s="1" t="str">
        <f>IF(F186&lt;&gt;"",1+MAX($A$74:A185),"")</f>
        <v/>
      </c>
    </row>
    <row r="187" spans="1:1">
      <c r="A187" s="1" t="str">
        <f>IF(F187&lt;&gt;"",1+MAX($A$74:A186),"")</f>
        <v/>
      </c>
    </row>
    <row r="188" spans="1:1">
      <c r="A188" s="1" t="str">
        <f>IF(F188&lt;&gt;"",1+MAX($A$74:A187),"")</f>
        <v/>
      </c>
    </row>
    <row r="189" spans="1:1">
      <c r="A189" s="1" t="str">
        <f>IF(F189&lt;&gt;"",1+MAX($A$74:A188),"")</f>
        <v/>
      </c>
    </row>
    <row r="190" spans="1:1">
      <c r="A190" s="1" t="str">
        <f>IF(F190&lt;&gt;"",1+MAX($A$74:A189),"")</f>
        <v/>
      </c>
    </row>
    <row r="191" spans="1:1">
      <c r="A191" s="1" t="str">
        <f>IF(F191&lt;&gt;"",1+MAX($A$74:A190),"")</f>
        <v/>
      </c>
    </row>
    <row r="192" spans="1:1">
      <c r="A192" s="1" t="str">
        <f>IF(F192&lt;&gt;"",1+MAX($A$74:A191),"")</f>
        <v/>
      </c>
    </row>
    <row r="193" spans="1:1">
      <c r="A193" s="1" t="str">
        <f>IF(F193&lt;&gt;"",1+MAX($A$74:A192),"")</f>
        <v/>
      </c>
    </row>
    <row r="194" spans="1:1">
      <c r="A194" s="1" t="str">
        <f>IF(F194&lt;&gt;"",1+MAX($A$74:A193),"")</f>
        <v/>
      </c>
    </row>
    <row r="195" spans="1:1">
      <c r="A195" s="1" t="str">
        <f>IF(F195&lt;&gt;"",1+MAX($A$74:A194),"")</f>
        <v/>
      </c>
    </row>
    <row r="196" spans="1:1">
      <c r="A196" s="1" t="str">
        <f>IF(F196&lt;&gt;"",1+MAX($A$74:A195),"")</f>
        <v/>
      </c>
    </row>
    <row r="197" spans="1:1">
      <c r="A197" s="1" t="str">
        <f>IF(F197&lt;&gt;"",1+MAX($A$74:A196),"")</f>
        <v/>
      </c>
    </row>
    <row r="198" spans="1:1">
      <c r="A198" s="1" t="str">
        <f>IF(F198&lt;&gt;"",1+MAX($A$74:A197),"")</f>
        <v/>
      </c>
    </row>
    <row r="199" spans="1:1">
      <c r="A199" s="1" t="str">
        <f>IF(F199&lt;&gt;"",1+MAX($A$74:A198),"")</f>
        <v/>
      </c>
    </row>
    <row r="200" spans="1:1">
      <c r="A200" s="1" t="str">
        <f>IF(F200&lt;&gt;"",1+MAX($A$74:A199),"")</f>
        <v/>
      </c>
    </row>
    <row r="201" spans="1:1">
      <c r="A201" s="1" t="str">
        <f>IF(F201&lt;&gt;"",1+MAX($A$74:A200),"")</f>
        <v/>
      </c>
    </row>
    <row r="202" spans="1:1">
      <c r="A202" s="1" t="str">
        <f>IF(F202&lt;&gt;"",1+MAX($A$74:A201),"")</f>
        <v/>
      </c>
    </row>
    <row r="203" spans="1:1">
      <c r="A203" s="1" t="str">
        <f>IF(F203&lt;&gt;"",1+MAX($A$74:A202),"")</f>
        <v/>
      </c>
    </row>
    <row r="204" spans="1:1">
      <c r="A204" s="1" t="str">
        <f>IF(F204&lt;&gt;"",1+MAX($A$74:A203),"")</f>
        <v/>
      </c>
    </row>
    <row r="205" spans="1:1">
      <c r="A205" s="1" t="str">
        <f>IF(F205&lt;&gt;"",1+MAX($A$74:A204),"")</f>
        <v/>
      </c>
    </row>
    <row r="206" spans="1:1">
      <c r="A206" s="1" t="str">
        <f>IF(F206&lt;&gt;"",1+MAX($A$74:A205),"")</f>
        <v/>
      </c>
    </row>
    <row r="207" spans="1:1">
      <c r="A207" s="1" t="str">
        <f>IF(F207&lt;&gt;"",1+MAX($A$74:A206),"")</f>
        <v/>
      </c>
    </row>
    <row r="208" spans="1:1">
      <c r="A208" s="1" t="str">
        <f>IF(F208&lt;&gt;"",1+MAX($A$74:A207),"")</f>
        <v/>
      </c>
    </row>
    <row r="209" spans="1:1">
      <c r="A209" s="1" t="str">
        <f>IF(F209&lt;&gt;"",1+MAX($A$74:A208),"")</f>
        <v/>
      </c>
    </row>
    <row r="210" spans="1:1">
      <c r="A210" s="1" t="str">
        <f>IF(F210&lt;&gt;"",1+MAX($A$74:A209),"")</f>
        <v/>
      </c>
    </row>
    <row r="211" spans="1:1">
      <c r="A211" s="1" t="str">
        <f>IF(F211&lt;&gt;"",1+MAX($A$74:A210),"")</f>
        <v/>
      </c>
    </row>
    <row r="212" spans="1:1">
      <c r="A212" s="1" t="str">
        <f>IF(F212&lt;&gt;"",1+MAX($A$74:A211),"")</f>
        <v/>
      </c>
    </row>
    <row r="213" spans="1:1">
      <c r="A213" s="1" t="str">
        <f>IF(F213&lt;&gt;"",1+MAX($A$74:A212),"")</f>
        <v/>
      </c>
    </row>
    <row r="214" spans="1:1">
      <c r="A214" s="1" t="str">
        <f>IF(F214&lt;&gt;"",1+MAX($A$74:A213),"")</f>
        <v/>
      </c>
    </row>
    <row r="215" spans="1:1">
      <c r="A215" s="1" t="str">
        <f>IF(F215&lt;&gt;"",1+MAX($A$74:A214),"")</f>
        <v/>
      </c>
    </row>
    <row r="216" spans="1:1">
      <c r="A216" s="1" t="str">
        <f>IF(F216&lt;&gt;"",1+MAX($A$74:A215),"")</f>
        <v/>
      </c>
    </row>
    <row r="217" spans="1:1">
      <c r="A217" s="1" t="str">
        <f>IF(F217&lt;&gt;"",1+MAX($A$74:A216),"")</f>
        <v/>
      </c>
    </row>
    <row r="218" spans="1:1">
      <c r="A218" s="1" t="str">
        <f>IF(F218&lt;&gt;"",1+MAX($A$74:A217),"")</f>
        <v/>
      </c>
    </row>
    <row r="219" spans="1:1">
      <c r="A219" s="1" t="str">
        <f>IF(F219&lt;&gt;"",1+MAX($A$74:A218),"")</f>
        <v/>
      </c>
    </row>
    <row r="220" spans="1:1">
      <c r="A220" s="1" t="str">
        <f>IF(F220&lt;&gt;"",1+MAX($A$74:A219),"")</f>
        <v/>
      </c>
    </row>
    <row r="221" spans="1:1">
      <c r="A221" s="1" t="str">
        <f>IF(F221&lt;&gt;"",1+MAX($A$74:A220),"")</f>
        <v/>
      </c>
    </row>
    <row r="222" spans="1:1">
      <c r="A222" s="1" t="str">
        <f>IF(F222&lt;&gt;"",1+MAX($A$74:A221),"")</f>
        <v/>
      </c>
    </row>
    <row r="223" spans="1:1">
      <c r="A223" s="1" t="str">
        <f>IF(F223&lt;&gt;"",1+MAX($A$74:A222),"")</f>
        <v/>
      </c>
    </row>
    <row r="224" spans="1:1">
      <c r="A224" s="1" t="str">
        <f>IF(F224&lt;&gt;"",1+MAX($A$74:A223),"")</f>
        <v/>
      </c>
    </row>
    <row r="225" spans="1:1">
      <c r="A225" s="1" t="str">
        <f>IF(F225&lt;&gt;"",1+MAX($A$74:A224),"")</f>
        <v/>
      </c>
    </row>
    <row r="226" spans="1:1">
      <c r="A226" s="1" t="str">
        <f>IF(F226&lt;&gt;"",1+MAX($A$74:A225),"")</f>
        <v/>
      </c>
    </row>
    <row r="227" spans="1:1">
      <c r="A227" s="1" t="str">
        <f>IF(F227&lt;&gt;"",1+MAX($A$74:A226),"")</f>
        <v/>
      </c>
    </row>
    <row r="228" spans="1:1">
      <c r="A228" s="1" t="str">
        <f>IF(F228&lt;&gt;"",1+MAX($A$74:A227),"")</f>
        <v/>
      </c>
    </row>
    <row r="229" spans="1:1">
      <c r="A229" s="1" t="str">
        <f>IF(F229&lt;&gt;"",1+MAX($A$74:A228),"")</f>
        <v/>
      </c>
    </row>
    <row r="230" spans="1:1">
      <c r="A230" s="1" t="str">
        <f>IF(F230&lt;&gt;"",1+MAX($A$74:A229),"")</f>
        <v/>
      </c>
    </row>
    <row r="231" spans="1:1">
      <c r="A231" s="1" t="str">
        <f>IF(F231&lt;&gt;"",1+MAX($A$74:A230),"")</f>
        <v/>
      </c>
    </row>
    <row r="232" spans="1:1">
      <c r="A232" s="1" t="str">
        <f>IF(F232&lt;&gt;"",1+MAX($A$74:A231),"")</f>
        <v/>
      </c>
    </row>
    <row r="233" spans="1:1">
      <c r="A233" s="1" t="str">
        <f>IF(F233&lt;&gt;"",1+MAX($A$74:A232),"")</f>
        <v/>
      </c>
    </row>
    <row r="234" spans="1:1">
      <c r="A234" s="1" t="str">
        <f>IF(F234&lt;&gt;"",1+MAX($A$74:A233),"")</f>
        <v/>
      </c>
    </row>
    <row r="235" spans="1:1">
      <c r="A235" s="1" t="str">
        <f>IF(F235&lt;&gt;"",1+MAX($A$74:A234),"")</f>
        <v/>
      </c>
    </row>
    <row r="236" spans="1:1">
      <c r="A236" s="1" t="str">
        <f>IF(F236&lt;&gt;"",1+MAX($A$74:A235),"")</f>
        <v/>
      </c>
    </row>
    <row r="237" spans="1:1">
      <c r="A237" s="1" t="str">
        <f>IF(F237&lt;&gt;"",1+MAX($A$74:A236),"")</f>
        <v/>
      </c>
    </row>
    <row r="238" spans="1:1">
      <c r="A238" s="1" t="str">
        <f>IF(F238&lt;&gt;"",1+MAX($A$74:A237),"")</f>
        <v/>
      </c>
    </row>
    <row r="239" spans="1:1">
      <c r="A239" s="1" t="str">
        <f>IF(F239&lt;&gt;"",1+MAX($A$74:A238),"")</f>
        <v/>
      </c>
    </row>
    <row r="240" spans="1:1">
      <c r="A240" s="1" t="str">
        <f>IF(F240&lt;&gt;"",1+MAX($A$74:A239),"")</f>
        <v/>
      </c>
    </row>
    <row r="241" spans="1:1">
      <c r="A241" s="1" t="str">
        <f>IF(F241&lt;&gt;"",1+MAX($A$74:A240),"")</f>
        <v/>
      </c>
    </row>
    <row r="242" spans="1:1">
      <c r="A242" s="1" t="str">
        <f>IF(F242&lt;&gt;"",1+MAX($A$74:A241),"")</f>
        <v/>
      </c>
    </row>
    <row r="243" spans="1:1">
      <c r="A243" s="1" t="str">
        <f>IF(F243&lt;&gt;"",1+MAX($A$74:A242),"")</f>
        <v/>
      </c>
    </row>
    <row r="244" spans="1:1">
      <c r="A244" s="1" t="str">
        <f>IF(F244&lt;&gt;"",1+MAX($A$74:A243),"")</f>
        <v/>
      </c>
    </row>
    <row r="245" spans="1:1">
      <c r="A245" s="1" t="str">
        <f>IF(F245&lt;&gt;"",1+MAX($A$74:A244),"")</f>
        <v/>
      </c>
    </row>
    <row r="246" spans="1:1">
      <c r="A246" s="1" t="str">
        <f>IF(F246&lt;&gt;"",1+MAX($A$74:A245),"")</f>
        <v/>
      </c>
    </row>
    <row r="247" spans="1:1">
      <c r="A247" s="1" t="str">
        <f>IF(F247&lt;&gt;"",1+MAX($A$74:A246),"")</f>
        <v/>
      </c>
    </row>
    <row r="248" spans="1:1">
      <c r="A248" s="1" t="str">
        <f>IF(F248&lt;&gt;"",1+MAX($A$74:A247),"")</f>
        <v/>
      </c>
    </row>
    <row r="249" spans="1:1">
      <c r="A249" s="1" t="str">
        <f>IF(F249&lt;&gt;"",1+MAX($A$74:A248),"")</f>
        <v/>
      </c>
    </row>
    <row r="250" spans="1:1">
      <c r="A250" s="1" t="str">
        <f>IF(F250&lt;&gt;"",1+MAX($A$74:A249),"")</f>
        <v/>
      </c>
    </row>
    <row r="251" spans="1:1">
      <c r="A251" s="1" t="str">
        <f>IF(F251&lt;&gt;"",1+MAX($A$74:A250),"")</f>
        <v/>
      </c>
    </row>
  </sheetData>
  <mergeCells count="14">
    <mergeCell ref="A89:P89"/>
    <mergeCell ref="A90:P90"/>
    <mergeCell ref="A91:P91"/>
    <mergeCell ref="B7:B8"/>
    <mergeCell ref="D7:F7"/>
    <mergeCell ref="H7:I7"/>
    <mergeCell ref="J7:M7"/>
    <mergeCell ref="A87:B87"/>
    <mergeCell ref="A88:P88"/>
    <mergeCell ref="A1:P1"/>
    <mergeCell ref="B2:C2"/>
    <mergeCell ref="A3:B3"/>
    <mergeCell ref="A4:B4"/>
    <mergeCell ref="A5:B5"/>
  </mergeCells>
  <pageMargins left="0.7" right="0.7" top="0.75" bottom="0.75" header="0.3" footer="0.3"/>
  <pageSetup scale="2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79A951D-2F76-42EE-8EE5-37F67C0483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ESTIMATE STATEMENT</vt:lpstr>
      <vt:lpstr>'ESTIMATE STATEMENT'!Print_Area</vt:lpstr>
      <vt:lpstr>'ESTIMATE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waseem ijaz</cp:lastModifiedBy>
  <cp:lastPrinted>2020-09-10T21:20:00Z</cp:lastPrinted>
  <dcterms:created xsi:type="dcterms:W3CDTF">2018-05-17T19:16:00Z</dcterms:created>
  <dcterms:modified xsi:type="dcterms:W3CDTF">2026-07-14T18:30:56Z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{679A951D-2F76-42EE-8EE5-37F67C0483FC}</vt:lpwstr>
  </property>
  <property fmtid="{D5CDD505-2E9C-101B-9397-08002B2CF9AE}" pid="6" name="ICV">
    <vt:lpwstr>AB653478FF314A0EBF0DA2F6B81B8D83_13</vt:lpwstr>
  </property>
  <property fmtid="{D5CDD505-2E9C-101B-9397-08002B2CF9AE}" pid="7" name="KSOProductBuildVer">
    <vt:lpwstr>1033-12.1.0.26880</vt:lpwstr>
  </property>
  <property fmtid="{D5CDD505-2E9C-101B-9397-08002B2CF9AE}" pid="8" name="CalculationRule">
    <vt:i4>0</vt:i4>
  </property>
</Properties>
</file>