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 tabRatio="827"/>
  </bookViews>
  <sheets>
    <sheet name="ESTIMATE STATEMENT" sheetId="1" r:id="rId1"/>
  </sheets>
  <definedNames>
    <definedName name="_xlnm._FilterDatabase" localSheetId="0" hidden="1">'ESTIMATE STATEMENT'!$A$8:$FH$113</definedName>
    <definedName name="_xlnm.Print_Area" localSheetId="0">'ESTIMATE STATEMENT'!$A$1:$P$134</definedName>
    <definedName name="_xlnm.Print_Titles" localSheetId="0">'ESTIMATE STATEMENT'!$8:$8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<sst xmlns="http://schemas.openxmlformats.org/spreadsheetml/2006/main" count="210" uniqueCount="135">
  <si>
    <t>MATERIAL TAKEOFF AND COST ESTIMATE STATEMENT</t>
  </si>
  <si>
    <t>Project Title:</t>
  </si>
  <si>
    <t>WOOD SPRING SUITES</t>
  </si>
  <si>
    <t>Location:</t>
  </si>
  <si>
    <t>4628 S MOONEY BLVD., VISALIA, CA 93277</t>
  </si>
  <si>
    <t>Scope of Work:</t>
  </si>
  <si>
    <t>HVAC</t>
  </si>
  <si>
    <t>DRAWING REF.</t>
  </si>
  <si>
    <t>QUANTITIES</t>
  </si>
  <si>
    <t>MATERIAL</t>
  </si>
  <si>
    <t>LABOR</t>
  </si>
  <si>
    <t>Sr #</t>
  </si>
  <si>
    <t>DESCRIPTION</t>
  </si>
  <si>
    <t>QUANTITY</t>
  </si>
  <si>
    <t>WASTAGE</t>
  </si>
  <si>
    <t>TOTAL QTY</t>
  </si>
  <si>
    <t>UNIT</t>
  </si>
  <si>
    <t>COST/UNIT</t>
  </si>
  <si>
    <t>TOTAL</t>
  </si>
  <si>
    <t>UNIT HOURS</t>
  </si>
  <si>
    <t>COST/HR</t>
  </si>
  <si>
    <t>MANHOURS</t>
  </si>
  <si>
    <t>TOTAL COST</t>
  </si>
  <si>
    <t>REMARKS</t>
  </si>
  <si>
    <t>TRADE COST</t>
  </si>
  <si>
    <t>09. FINISHES</t>
  </si>
  <si>
    <t>DUCTWORK</t>
  </si>
  <si>
    <t>3" Dia Round Duct</t>
  </si>
  <si>
    <t>LF</t>
  </si>
  <si>
    <t>4" Dia Round Duct</t>
  </si>
  <si>
    <t>5" Dia Round Duct</t>
  </si>
  <si>
    <t>8" Dia Round Duct</t>
  </si>
  <si>
    <t>10" Dia Round Duct</t>
  </si>
  <si>
    <t>12" Dia Round Duct</t>
  </si>
  <si>
    <t>8" X 6" Rectangular Duct</t>
  </si>
  <si>
    <t>8" X 8" Rectangular Duct</t>
  </si>
  <si>
    <t>10" X 8" Rectangular Duct</t>
  </si>
  <si>
    <t>10" X 10" Rectangular Duct</t>
  </si>
  <si>
    <t>12" X 4" Rectangular Duct</t>
  </si>
  <si>
    <t>12" X 8" Rectangular Duct</t>
  </si>
  <si>
    <t>12" X 12" Rectangular Duct</t>
  </si>
  <si>
    <t>16" X 8" Rectangular Duct</t>
  </si>
  <si>
    <t>18" X 8" Rectangular Duct</t>
  </si>
  <si>
    <t>20" X 8" Rectangular Duct</t>
  </si>
  <si>
    <t>20" X 16" Rectangular Duct</t>
  </si>
  <si>
    <t>22" X 12" Rectangular Duct</t>
  </si>
  <si>
    <t>Allowance For Duct Joints &amp; Transitions ( 52000 SF )</t>
  </si>
  <si>
    <t>LS</t>
  </si>
  <si>
    <t>INSULATION</t>
  </si>
  <si>
    <t>Ducts Insulation</t>
  </si>
  <si>
    <t>SF</t>
  </si>
  <si>
    <t>MECHANICAL FIXTURES</t>
  </si>
  <si>
    <t>3" Diversitech Equipment Mounting Pad</t>
  </si>
  <si>
    <t>EA</t>
  </si>
  <si>
    <t>4" Dia Dryer Wall Caps With Gravity Dampers</t>
  </si>
  <si>
    <t>8" X 6" Exhaust Wall Cap</t>
  </si>
  <si>
    <t>18 X 14 Door Louver</t>
  </si>
  <si>
    <t>Fire / Smoke Damper</t>
  </si>
  <si>
    <t>Fire Damper</t>
  </si>
  <si>
    <t>Motorized Damper Actuator</t>
  </si>
  <si>
    <t>Thermostat with Lockable Cover Honeywell-TG512A1009</t>
  </si>
  <si>
    <t>Thermostat</t>
  </si>
  <si>
    <t>Lint Lasso, Model LLB-8</t>
  </si>
  <si>
    <t>Ruskin CFD4W Ceiling Radiation Assembly</t>
  </si>
  <si>
    <t>GRILLE, REGISTER, AND DIFFUSER</t>
  </si>
  <si>
    <t>R-1, Manufacturer: Titus, Model: 350 Fl, Return, Material: Aluminum, Finish: White, Deflection / Throw: Single, 18" x 10", 400 CFM</t>
  </si>
  <si>
    <t>R-1, Manufacturer: Titus, Model: 350 Fl, Return, Material: Aluminum, Finish: White, Deflection / Throw: Single, 20" x 16", 400 CFM</t>
  </si>
  <si>
    <t>R-1, Manufacturer: Titus, Model: 350 Fl, Return, Material: Aluminum, Finish: White, Deflection / Throw: Single, 20" x 16", 800 CFM</t>
  </si>
  <si>
    <t>R-1, Manufacturer: Titus, Model: 350 Fl, Return, Material: Aluminum, Finish: White, Deflection / Throw: Single, 20" x 20", 1200 CFM</t>
  </si>
  <si>
    <t>S-1, Manufacturer: Titus, Model: 272 Fs, Supply, Material: Aluminum, Finish: White, Deflection / Throw: Double, 16" x 6", 175 CFM</t>
  </si>
  <si>
    <t>S-1, Manufacturer: Titus, Model: 272 Fs, Supply, Material: Aluminum, Finish: White, Deflection / Throw: Double, 16" x 6", 250 CFM</t>
  </si>
  <si>
    <t>S-1, Manufacturer: Titus, Model: 272 Fs, Supply, Material: Aluminum, Finish: White, Deflection / Throw: Double, 16" x 6", 300 CFM</t>
  </si>
  <si>
    <t>S-1, Manufacturer: Titus, Model: 272 Fs, Supply, Material: Aluminum, Finish: White, Deflection / Throw: Double, 16" x 6", 400 CFM</t>
  </si>
  <si>
    <t>S-1, Manufacturer: Titus, Model: 272 Fs, Supply, Material: Aluminum, Finish: White, Deflection / Throw: Double, 22" x 8", 300 CFM</t>
  </si>
  <si>
    <t>S-1, Manufacturer: Titus, Model: 272 Fs, Supply, Material: Aluminum, Finish: White, Deflection / Throw: Double, 22" x 8", 400 CFM</t>
  </si>
  <si>
    <t>S-2, Manufacturer: Titus, Model: 250-Aa, Supply, Material: Aluminum, Finish: White, Deflection / Throw: 4-Way, 10" x 10", 75 CFM</t>
  </si>
  <si>
    <t>S-2, Manufacturer: Titus, Model: 250-Aa, Supply, Material: Aluminum, Finish: White, Deflection / Throw: 4-Way, 10" x 10", 225 CFM</t>
  </si>
  <si>
    <t>S-2, Manufacturer: Titus, Model: 250-Aa, Supply, Material: Aluminum, Finish: White, Deflection / Throw: 4-Way, 16" x 6", 400 CFM</t>
  </si>
  <si>
    <t>T-1, Manufacturer: Titus, Model: 350 Fl, Transfer, Material: Aluminum, Finish: White, Deflection / Throw: Single, 6" x 6"</t>
  </si>
  <si>
    <t>T-1, Manufacturer: Titus, Model: 350 Fl, Transfer, Material: Aluminum, Finish: White, Deflection / Throw: Single, 24" x 10"</t>
  </si>
  <si>
    <t>T-2, Manufacturer: Titus, Model: 350 Fl, Transfer, Material: Aluminum, Finish: White, Deflection / Throw: Single, 6" x 6"</t>
  </si>
  <si>
    <t>HEAT PUMP</t>
  </si>
  <si>
    <t>Hp-1, Manufacturer: Carrier, Model: 27Sca5, Nominal Cooling (Tons): 4, Refrigerant: R-454B, Voltage: 208, Phase: 1</t>
  </si>
  <si>
    <t>Hp-2, Manufacturer: Carrier, Model: 27Sca5, Nominal Cooling (Tons): 2, Refrigerant: R-454B, Voltage: 208, Phase: 1</t>
  </si>
  <si>
    <t>Hp-3, Manufacturer: Carrier, Model: 27Sca5, Nominal Cooling (Tons): 3, Refrigerant: R-454B, Voltage: 208, Phase: 1</t>
  </si>
  <si>
    <t>LOUVER</t>
  </si>
  <si>
    <t>Louver: L-1, Manufacturer: Ruskin, Model: Elf6375Dx, Size (W"Xh"): 12"X12", Use: Intake, Material: Aluminum, Max. Cfm: 275</t>
  </si>
  <si>
    <t>Louver: L-2, Manufacturer: Ruskin, Model: Elf6375Dx, Size (W"Xh"): 12"X20", Use: Intake, Material: Aluminum, Max. Cfm: 300</t>
  </si>
  <si>
    <t>Louver: L-3, Manufacturer: Ruskin, Model: Elf6375Dx, Size (W"Xh"): 26"X26", Use: Intake, Material: Aluminum, Max. Cfm: 2000</t>
  </si>
  <si>
    <t>Louver: L-4, Manufacturer: Ruskin, Model: Elf6375Dx, Size (W"Xh"): 16"X42", Use: Intake, Material: Aluminum, Max. Cfm: 1760</t>
  </si>
  <si>
    <t>ROOF HOOD</t>
  </si>
  <si>
    <t>Rh-1, Manufacturer: Cook, Model: 1624-Gr, Type: Low Contour, Use: Exhaust, Material: Aluminum, Cfm: 880, Hood Velocity (Fpm): 273, Throat Velocity (Fpm): 330, Throat Size: 16X24, Hood Size: 28X36</t>
  </si>
  <si>
    <t>Rh-2, Manufacturer: Cook, Model: 1218-Gr, Type: Low Contour, Use: Exhaust, Material: Aluminum, Cfm: 475, Hood Velocity (Fpm): 117, Throat Velocity (Fpm): 238, Throat Size: 12X18, Hood Size: 28X36</t>
  </si>
  <si>
    <t>Rh-3, Manufacturer: Cook, Model: 1824-Gr, Type: Low Contour, Use: Relief, Material: Aluminum, Throat Size: 16X24, Hood Size: 28.36</t>
  </si>
  <si>
    <t>SPLIT TYPE AC</t>
  </si>
  <si>
    <t>Acc-1, Indoor Unit Model: 45Mahaq09Xa3, Capacity (Btuh): 9000, Outdoor Unit Model: 37Mahaq09Aa3, Weight (Lbs): 79, Mca: 15, Mocp: 15, Volt/Phase/Hz: 208/1/60</t>
  </si>
  <si>
    <t>Ahu-1, Indoor Unit Model: 45Mahaq09Xa3, Capacity (Btuh): 9000, Outdoor Unit Model: 37Mahaq09Aa3, Weight (Lbs): 79, Mca: 15, Mocp: 15, Volt/Phase/Hz: 208/1/60</t>
  </si>
  <si>
    <t>UNIT HEATER</t>
  </si>
  <si>
    <t>Euh-1, Manufacturer: Qmark, Series: Eff, Model: Eff-4004, Type: Electric, Heating (Btuh): 10239, Voltage: 208, Phase: 1</t>
  </si>
  <si>
    <t>Euh-2, Manufacturer: Qmark, Series: Eff, Model: Eff-4004, Type: Electric, Heating (Btuh): 10239, Voltage: 208, Phase: 1</t>
  </si>
  <si>
    <t>Euh-3, Manufacturer: Qmark, Series: Eff, Model: Eff-4004, Type: Electric, Heating (Btuh): 10239, Voltage: 208, Phase: 1</t>
  </si>
  <si>
    <t>Euh-4, Manufacturer: Qmark, Series: Awh, Model: Awh-4404, Type: Electric, Heating (Btuh): 10235, Voltage: 208, Phase: 1</t>
  </si>
  <si>
    <t>Euh-5, Manufacturer: Qmark, Series: Awh, Model: Awh-4404, Type: Electric, Heating (Btuh): 10235, Voltage: 208, Phase: 1</t>
  </si>
  <si>
    <t>Euh-6, Manufacturer: Qmark, Series: Awh, Model: Awh-4404, Type: Electric, Heating (Btuh): 10235, Voltage: 208, Phase: 1</t>
  </si>
  <si>
    <t>EXHAUST FAN</t>
  </si>
  <si>
    <t>Ef-1, Manufacturer: Greenheck, Model: Sp-A90, Airflow (Cfm): 55, Esp (In): 0.25, Fan: Centrifugal, Rpm: 789, Sones: 0.5, Motor: Direct, Watts (Hp): 10, Voltage: 120, Phase: 1, With Ceiling Radiation Damper</t>
  </si>
  <si>
    <t>Ef-2, Manufacturer: Greenheck, Model: Sp-A70, Airflow (Cfm): 35, Esp (In): 0.25, Fan: Centrifugal, Rpm: 745, Sones: 0.4, Motor: Direct, Watts (Hp): 8, Voltage: 120, Phase: 1, With Ceiling Radiation Damper</t>
  </si>
  <si>
    <t>Ef-3, Manufacturer: Greenheck, Model: Sp-A410, Airflow (Cfm): 300, Esp (In): 0.25, Fan: Centrifugal, Rpm: 907, Sones: 2.7, Motor: Direct, Watts (Hp): 121, Voltage: 120, Phase: 1, With Ceiling Radiation Damper</t>
  </si>
  <si>
    <t>Ef-4, Manufacturer: Greenheck, Model: Sp-A390-Vg, Airflow (Cfm): 75, Esp (In): 0.38, Fan: Centrifugal, Rpm: 1059, Sones: 3.6, Motor: Direct, Watts (Hp): 17, Voltage: 120, Phase: 1, With Ceiling Radiation Damper</t>
  </si>
  <si>
    <t>Ef-5, Manufacturer: Greenheck, Model: Sp-A70, Airflow (Cfm): 35, Esp (In): 0.25, Fan: Centrifugal, Rpm: 745, Sones: 0.4, Motor: Direct, Watts (Hp): 8, Voltage: 120, Phase: 1, With Ceiling Radiation Damper</t>
  </si>
  <si>
    <t>FAN COIL UNIT</t>
  </si>
  <si>
    <t>Fcu-1, Manufacturer: Carrier, Model: Ft5Anxc48L00, Type: Upflow, Esp (In): 0.5, Cfm: 1400, Total Capacity (Mbh): 42.8, Voltage: 208, Phase: 1, Mca: 7.1, Mocp: 15, Motor Hp: 3/4, Type: Direct</t>
  </si>
  <si>
    <t>Fcu-2, Manufacturer: Carrier, Model: Ft5Anxb24L00, Type: Upflow, Esp (In): 0.5, Cfm: 800, Total Capacity (Mbh): 20.8, Voltage: 208, Phase: 1, Mca: 5, Mocp: 15, Motor Hp: 1/2, Type: Direct</t>
  </si>
  <si>
    <t>Fcu-3, Manufacturer: Carrier, Model: Ft5Anxc36L00, Type: Upflow, Esp (In): 0.5, Cfm: 1200, Total Capacity (Mbh): 31.9, Voltage: 208, Phase: 1, Mca: 5, Mocp: 15, Motor Hp: 1/2, Type: Direct</t>
  </si>
  <si>
    <t>PACKAGED TERMINAL AIR CONDITIONER</t>
  </si>
  <si>
    <t>Ptac-1, Manufacturer: Amana, Model: Pth073J**Axxx, Ref: R-32, Airflow (Cfm): 335, Ventilation (Cfm): 65, Cooling Capacity (Btuh): 7000, Electric Heat (Kw): 2.1, Voltage: 208, Phase: 1, Amps: 3.7, Mocp: 15</t>
  </si>
  <si>
    <t>Ptac-2, Manufacturer: Amana, Model: Pth153J**Avxx, Ref: R-32, Airflow (Cfm): 400, Ventilation (Cfm): 95, Cooling Capacity (Btuh): 14400, Electric Heat (Kw): 3, Voltage: 208, Phase: 1, Amps: 7.1, Mocp: 20</t>
  </si>
  <si>
    <t>Ptac-3, Manufacturer: Amana, Model: Pbh092G, Ref: R-410A, Airflow (Cfm): 265, Ventilation (Cfm): 0, Cooling Capacity (Btuh): 9000, Electric Heat (Kw): 1.1, Voltage: 120, Phase: 1, Amps: 7.6, Mocp: 15</t>
  </si>
  <si>
    <t>ENERGY RECOVERY VENTILATOR</t>
  </si>
  <si>
    <t>Erv-1, Manufacturer: Panasonic, Model: Fv-06Ve1, Exhaust Air (Cfm): 50, Outdoor Air (Cfm): 50, S.P. (In): 0.1, Noise (Scones): 1.5, Watts: 39, V/Hz: 120/60</t>
  </si>
  <si>
    <t>Erv-2, Manufacturer: Panasonic, Model: Fv-06Ve1, Exhaust Air (Cfm): 54, Outdoor Air (Cfm): 52, S.P. (In): 0.25, Noise (Scones): 2.5, Watts: 39, V/Hz: 120/60</t>
  </si>
  <si>
    <t>Material Cost</t>
  </si>
  <si>
    <t>Labor Cost</t>
  </si>
  <si>
    <t>Sub Total</t>
  </si>
  <si>
    <t>Profit</t>
  </si>
  <si>
    <t>Over Head</t>
  </si>
  <si>
    <t>Insurance</t>
  </si>
  <si>
    <t>Taxes</t>
  </si>
  <si>
    <t>Contingencies</t>
  </si>
  <si>
    <t>Net Total</t>
  </si>
  <si>
    <t>Notes for Clients</t>
  </si>
  <si>
    <t>THIS EXCEL STATEMENT IS EDITABLE AND CAN BE MODIFIED AS REQUIRED.</t>
  </si>
  <si>
    <t>CHANGE IN PERCENTAGES WILL CHANGE THE AMOUNT REFLECTING OF RESPECTIVE HEAD.</t>
  </si>
  <si>
    <t>INSURANCE AND TAXES PERCENTAGES NEEDS TO BE ADDED.</t>
  </si>
  <si>
    <t>PRICES OF LABOR AND MATERIALS ARE TAKEN FROM ONLINE MARKET RESOURCES AND CAN DIFFER FROM LOCAL VENDOR/SUPPLIER, RESPECTED CLIENTS ARE ADVISED TO DOUBLE CHECK TO MAKE SURE THE BID IS COMPETITIVE.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</si>
</sst>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#,##0.00"/>
    <numFmt numFmtId="179" formatCode="0.000"/>
    <numFmt numFmtId="180" formatCode="0.0"/>
    <numFmt numFmtId="181" formatCode="_(&quot;$&quot;* #,##0.0_);_(&quot;$&quot;* \(#,##0.0\);_(&quot;$&quot;* &quot;-&quot;??_);_(@_)"/>
  </numFmts>
  <fonts count="3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b/>
      <sz val="11"/>
      <color rgb="FF333333"/>
      <name val="Calibri"/>
      <charset val="134"/>
      <scheme val="minor"/>
    </font>
    <font>
      <sz val="11"/>
      <color rgb="FF333333"/>
      <name val="Calibri"/>
      <charset val="134"/>
      <scheme val="minor"/>
    </font>
    <font>
      <sz val="10"/>
      <color theme="1"/>
      <name val="Segoe UI"/>
      <charset val="134"/>
    </font>
    <font>
      <b/>
      <sz val="11"/>
      <color theme="0"/>
      <name val="Calibri"/>
      <charset val="134"/>
      <scheme val="minor"/>
    </font>
    <font>
      <sz val="11"/>
      <color theme="0" tint="-0.349986266670736"/>
      <name val="Calibri"/>
      <charset val="134"/>
      <scheme val="minor"/>
    </font>
    <font>
      <b/>
      <sz val="12"/>
      <color theme="0"/>
      <name val="Calibri"/>
      <charset val="134"/>
      <scheme val="minor"/>
    </font>
    <font>
      <sz val="11"/>
      <name val="Calibri"/>
      <charset val="134"/>
      <scheme val="minor"/>
    </font>
    <font>
      <b/>
      <sz val="12"/>
      <color theme="0" tint="-0.499984740745262"/>
      <name val="Calibri"/>
      <charset val="134"/>
      <scheme val="minor"/>
    </font>
    <font>
      <b/>
      <sz val="12"/>
      <color theme="1"/>
      <name val="Segoe UI"/>
      <charset val="134"/>
    </font>
    <font>
      <b/>
      <sz val="12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name val="Arial"/>
      <charset val="134"/>
    </font>
    <font>
      <sz val="11"/>
      <color rgb="FF000000"/>
      <name val="Calibri"/>
      <charset val="134"/>
    </font>
  </fonts>
  <fills count="5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0499893185216834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rgb="FFF4D6F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gradientFill degree="90">
        <stop position="0">
          <color theme="5" tint="-0.250984221930601"/>
        </stop>
        <stop position="1">
          <color theme="0" tint="-0.49794000061037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20651875362"/>
        </stop>
        <stop position="1">
          <color theme="5" tint="-0.250984221930601"/>
        </stop>
      </gradientFill>
    </fill>
    <fill>
      <gradientFill degree="90">
        <stop position="0">
          <color theme="5"/>
        </stop>
        <stop position="1">
          <color theme="2" tint="-0.098025452436903"/>
        </stop>
      </gradientFill>
    </fill>
  </fills>
  <borders count="54">
    <border>
      <left/>
      <right/>
      <top/>
      <bottom/>
      <diagonal/>
    </border>
    <border>
      <left style="medium">
        <color auto="1"/>
      </left>
      <right style="thin">
        <color rgb="FFB2B2B2"/>
      </right>
      <top style="medium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auto="1"/>
      </top>
      <bottom style="thin">
        <color rgb="FFB2B2B2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medium">
        <color auto="1"/>
      </right>
      <top style="medium">
        <color auto="1"/>
      </top>
      <bottom style="thin">
        <color rgb="FFB2B2B2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theme="1"/>
      </bottom>
      <diagonal/>
    </border>
    <border>
      <left/>
      <right/>
      <top style="medium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 style="medium">
        <color auto="1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</borders>
  <cellStyleXfs count="56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9" borderId="45" applyNumberFormat="0" applyFont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6" applyNumberFormat="0" applyFill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0" borderId="48" applyNumberFormat="0" applyAlignment="0" applyProtection="0">
      <alignment vertical="center"/>
    </xf>
    <xf numFmtId="0" fontId="23" fillId="21" borderId="49" applyNumberFormat="0" applyAlignment="0" applyProtection="0">
      <alignment vertical="center"/>
    </xf>
    <xf numFmtId="0" fontId="24" fillId="21" borderId="48" applyNumberFormat="0" applyAlignment="0" applyProtection="0">
      <alignment vertical="center"/>
    </xf>
    <xf numFmtId="0" fontId="25" fillId="22" borderId="50" applyNumberFormat="0" applyAlignment="0" applyProtection="0">
      <alignment vertical="center"/>
    </xf>
    <xf numFmtId="0" fontId="26" fillId="0" borderId="51" applyNumberFormat="0" applyFill="0" applyAlignment="0" applyProtection="0">
      <alignment vertical="center"/>
    </xf>
    <xf numFmtId="0" fontId="27" fillId="0" borderId="52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3" fillId="0" borderId="0"/>
    <xf numFmtId="0" fontId="34" fillId="0" borderId="0">
      <protection locked="0"/>
    </xf>
    <xf numFmtId="0" fontId="34" fillId="0" borderId="0">
      <protection locked="0"/>
    </xf>
    <xf numFmtId="0" fontId="6" fillId="50" borderId="9" applyAlignment="0">
      <alignment horizontal="center" vertical="center"/>
    </xf>
    <xf numFmtId="178" fontId="13" fillId="51" borderId="9">
      <alignment horizontal="right" vertical="center"/>
    </xf>
    <xf numFmtId="0" fontId="3" fillId="52" borderId="10" applyBorder="0" applyAlignment="0">
      <alignment horizontal="left" vertical="center" wrapText="1"/>
    </xf>
    <xf numFmtId="178" fontId="2" fillId="53" borderId="53" applyBorder="0">
      <alignment horizontal="center" vertical="center"/>
    </xf>
  </cellStyleXfs>
  <cellXfs count="17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44" fontId="0" fillId="0" borderId="0" xfId="0" applyNumberFormat="1"/>
    <xf numFmtId="17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3" borderId="0" xfId="0" applyFill="1"/>
    <xf numFmtId="178" fontId="2" fillId="4" borderId="1" xfId="8" applyNumberFormat="1" applyFont="1" applyFill="1" applyBorder="1" applyAlignment="1">
      <alignment horizontal="center" vertical="center"/>
    </xf>
    <xf numFmtId="178" fontId="2" fillId="4" borderId="2" xfId="8" applyNumberFormat="1" applyFont="1" applyFill="1" applyBorder="1" applyAlignment="1">
      <alignment horizontal="center" vertical="center"/>
    </xf>
    <xf numFmtId="44" fontId="2" fillId="4" borderId="2" xfId="8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right" vertical="center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vertical="center" wrapText="1"/>
    </xf>
    <xf numFmtId="44" fontId="4" fillId="6" borderId="0" xfId="0" applyNumberFormat="1" applyFont="1" applyFill="1" applyAlignment="1">
      <alignment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4" fontId="1" fillId="0" borderId="0" xfId="0" applyNumberFormat="1" applyFont="1" applyAlignment="1">
      <alignment horizontal="center" vertical="center"/>
    </xf>
    <xf numFmtId="0" fontId="1" fillId="3" borderId="7" xfId="0" applyFont="1" applyFill="1" applyBorder="1"/>
    <xf numFmtId="0" fontId="1" fillId="7" borderId="9" xfId="0" applyFont="1" applyFill="1" applyBorder="1" applyAlignment="1">
      <alignment horizontal="center" vertical="center" wrapText="1"/>
    </xf>
    <xf numFmtId="58" fontId="1" fillId="8" borderId="9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right" vertical="center"/>
    </xf>
    <xf numFmtId="44" fontId="1" fillId="9" borderId="11" xfId="0" applyNumberFormat="1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 wrapText="1"/>
    </xf>
    <xf numFmtId="44" fontId="1" fillId="9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4" fontId="1" fillId="0" borderId="0" xfId="0" applyNumberFormat="1" applyFont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44" fontId="2" fillId="2" borderId="13" xfId="0" applyNumberFormat="1" applyFont="1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vertical="center"/>
    </xf>
    <xf numFmtId="0" fontId="0" fillId="11" borderId="0" xfId="0" applyFill="1" applyAlignment="1">
      <alignment horizontal="left" vertical="center" wrapText="1"/>
    </xf>
    <xf numFmtId="180" fontId="5" fillId="12" borderId="17" xfId="0" applyNumberFormat="1" applyFont="1" applyFill="1" applyBorder="1" applyAlignment="1">
      <alignment horizontal="right" vertical="center"/>
    </xf>
    <xf numFmtId="9" fontId="5" fillId="12" borderId="17" xfId="3" applyFont="1" applyFill="1" applyBorder="1" applyAlignment="1">
      <alignment horizontal="right" vertical="center"/>
    </xf>
    <xf numFmtId="0" fontId="5" fillId="7" borderId="17" xfId="0" applyFont="1" applyFill="1" applyBorder="1" applyAlignment="1">
      <alignment horizontal="right" vertical="center"/>
    </xf>
    <xf numFmtId="44" fontId="5" fillId="9" borderId="17" xfId="2" applyFont="1" applyFill="1" applyBorder="1" applyAlignment="1">
      <alignment horizontal="right" vertical="center"/>
    </xf>
    <xf numFmtId="0" fontId="1" fillId="11" borderId="18" xfId="0" applyFont="1" applyFill="1" applyBorder="1" applyAlignment="1">
      <alignment vertical="center"/>
    </xf>
    <xf numFmtId="0" fontId="6" fillId="13" borderId="9" xfId="0" applyFont="1" applyFill="1" applyBorder="1" applyAlignment="1">
      <alignment horizontal="left" vertical="center" wrapText="1"/>
    </xf>
    <xf numFmtId="1" fontId="5" fillId="12" borderId="17" xfId="0" applyNumberFormat="1" applyFont="1" applyFill="1" applyBorder="1" applyAlignment="1">
      <alignment horizontal="right" vertical="center"/>
    </xf>
    <xf numFmtId="44" fontId="2" fillId="4" borderId="19" xfId="8" applyNumberFormat="1" applyFont="1" applyFill="1" applyBorder="1" applyAlignment="1">
      <alignment horizontal="center" vertical="center"/>
    </xf>
    <xf numFmtId="44" fontId="0" fillId="3" borderId="0" xfId="0" applyNumberFormat="1" applyFill="1" applyAlignment="1">
      <alignment horizontal="right" vertical="center"/>
    </xf>
    <xf numFmtId="44" fontId="0" fillId="3" borderId="0" xfId="0" applyNumberFormat="1" applyFill="1"/>
    <xf numFmtId="44" fontId="0" fillId="3" borderId="20" xfId="0" applyNumberFormat="1" applyFill="1" applyBorder="1"/>
    <xf numFmtId="179" fontId="4" fillId="6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44" fontId="4" fillId="6" borderId="0" xfId="0" applyNumberFormat="1" applyFont="1" applyFill="1" applyAlignment="1">
      <alignment horizontal="center" vertical="center" wrapText="1"/>
    </xf>
    <xf numFmtId="44" fontId="7" fillId="6" borderId="0" xfId="0" applyNumberFormat="1" applyFont="1" applyFill="1" applyAlignment="1">
      <alignment vertical="center" wrapText="1"/>
    </xf>
    <xf numFmtId="179" fontId="1" fillId="0" borderId="0" xfId="0" applyNumberFormat="1" applyFont="1" applyAlignment="1">
      <alignment horizontal="center" vertical="center"/>
    </xf>
    <xf numFmtId="44" fontId="1" fillId="0" borderId="20" xfId="0" applyNumberFormat="1" applyFont="1" applyBorder="1" applyAlignment="1">
      <alignment horizontal="center" vertical="center"/>
    </xf>
    <xf numFmtId="44" fontId="1" fillId="9" borderId="21" xfId="0" applyNumberFormat="1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44" fontId="1" fillId="8" borderId="1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179" fontId="1" fillId="8" borderId="9" xfId="0" applyNumberFormat="1" applyFont="1" applyFill="1" applyBorder="1" applyAlignment="1">
      <alignment horizontal="center" vertical="center"/>
    </xf>
    <xf numFmtId="44" fontId="1" fillId="8" borderId="9" xfId="0" applyNumberFormat="1" applyFont="1" applyFill="1" applyBorder="1" applyAlignment="1">
      <alignment horizontal="center" vertical="center"/>
    </xf>
    <xf numFmtId="44" fontId="1" fillId="7" borderId="13" xfId="0" applyNumberFormat="1" applyFont="1" applyFill="1" applyBorder="1" applyAlignment="1">
      <alignment horizontal="center" vertical="center" wrapText="1"/>
    </xf>
    <xf numFmtId="44" fontId="1" fillId="7" borderId="22" xfId="0" applyNumberFormat="1" applyFont="1" applyFill="1" applyBorder="1" applyAlignment="1">
      <alignment horizontal="center" vertical="center" wrapText="1"/>
    </xf>
    <xf numFmtId="44" fontId="2" fillId="2" borderId="21" xfId="0" applyNumberFormat="1" applyFont="1" applyFill="1" applyBorder="1" applyAlignment="1">
      <alignment horizontal="center" vertical="center"/>
    </xf>
    <xf numFmtId="44" fontId="8" fillId="2" borderId="23" xfId="0" applyNumberFormat="1" applyFont="1" applyFill="1" applyBorder="1" applyAlignment="1">
      <alignment horizontal="center" vertical="center"/>
    </xf>
    <xf numFmtId="179" fontId="5" fillId="12" borderId="17" xfId="0" applyNumberFormat="1" applyFont="1" applyFill="1" applyBorder="1" applyAlignment="1">
      <alignment horizontal="center" vertical="center"/>
    </xf>
    <xf numFmtId="44" fontId="5" fillId="12" borderId="17" xfId="2" applyFont="1" applyFill="1" applyBorder="1" applyAlignment="1">
      <alignment horizontal="right" vertical="center"/>
    </xf>
    <xf numFmtId="180" fontId="5" fillId="12" borderId="17" xfId="0" applyNumberFormat="1" applyFont="1" applyFill="1" applyBorder="1" applyAlignment="1">
      <alignment horizontal="center" vertical="center"/>
    </xf>
    <xf numFmtId="44" fontId="5" fillId="12" borderId="17" xfId="2" applyFont="1" applyFill="1" applyBorder="1" applyAlignment="1">
      <alignment horizontal="center" vertical="center"/>
    </xf>
    <xf numFmtId="44" fontId="5" fillId="14" borderId="17" xfId="2" applyFont="1" applyFill="1" applyBorder="1" applyAlignment="1">
      <alignment horizontal="right" vertical="center"/>
    </xf>
    <xf numFmtId="44" fontId="0" fillId="9" borderId="18" xfId="0" applyNumberFormat="1" applyFill="1" applyBorder="1" applyAlignment="1">
      <alignment horizontal="left" vertical="center" wrapText="1"/>
    </xf>
    <xf numFmtId="44" fontId="6" fillId="0" borderId="20" xfId="0" applyNumberFormat="1" applyFont="1" applyBorder="1" applyAlignment="1">
      <alignment horizontal="center" vertical="center"/>
    </xf>
    <xf numFmtId="44" fontId="6" fillId="3" borderId="20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0" fillId="15" borderId="14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left" vertical="center" wrapText="1"/>
    </xf>
    <xf numFmtId="0" fontId="0" fillId="16" borderId="10" xfId="0" applyFill="1" applyBorder="1" applyAlignment="1">
      <alignment horizontal="left" vertical="center" wrapText="1"/>
    </xf>
    <xf numFmtId="180" fontId="5" fillId="12" borderId="24" xfId="0" applyNumberFormat="1" applyFont="1" applyFill="1" applyBorder="1" applyAlignment="1">
      <alignment horizontal="right" vertical="center"/>
    </xf>
    <xf numFmtId="9" fontId="5" fillId="12" borderId="24" xfId="3" applyFont="1" applyFill="1" applyBorder="1" applyAlignment="1">
      <alignment horizontal="right" vertical="center"/>
    </xf>
    <xf numFmtId="0" fontId="5" fillId="17" borderId="24" xfId="0" applyFont="1" applyFill="1" applyBorder="1" applyAlignment="1">
      <alignment horizontal="right" vertical="center"/>
    </xf>
    <xf numFmtId="44" fontId="5" fillId="9" borderId="24" xfId="2" applyFont="1" applyFill="1" applyBorder="1" applyAlignment="1">
      <alignment horizontal="right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80" fontId="5" fillId="0" borderId="0" xfId="0" applyNumberFormat="1" applyFont="1" applyAlignment="1">
      <alignment horizontal="right" vertical="center"/>
    </xf>
    <xf numFmtId="9" fontId="5" fillId="0" borderId="0" xfId="3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4" fontId="5" fillId="0" borderId="0" xfId="2" applyFont="1" applyFill="1" applyBorder="1" applyAlignment="1">
      <alignment horizontal="right" vertical="center"/>
    </xf>
    <xf numFmtId="0" fontId="9" fillId="0" borderId="0" xfId="0" applyFont="1" applyAlignment="1">
      <alignment horizontal="justify" vertical="center" wrapText="1"/>
    </xf>
    <xf numFmtId="9" fontId="10" fillId="6" borderId="25" xfId="49" applyNumberFormat="1" applyFont="1" applyFill="1" applyBorder="1" applyAlignment="1">
      <alignment horizontal="left" vertical="top"/>
    </xf>
    <xf numFmtId="9" fontId="10" fillId="6" borderId="26" xfId="49" applyNumberFormat="1" applyFont="1" applyFill="1" applyBorder="1" applyAlignment="1">
      <alignment horizontal="left" vertical="top"/>
    </xf>
    <xf numFmtId="44" fontId="10" fillId="6" borderId="26" xfId="49" applyNumberFormat="1" applyFont="1" applyFill="1" applyBorder="1" applyAlignment="1">
      <alignment horizontal="left" vertical="top"/>
    </xf>
    <xf numFmtId="9" fontId="10" fillId="6" borderId="27" xfId="49" applyNumberFormat="1" applyFont="1" applyFill="1" applyBorder="1" applyAlignment="1">
      <alignment horizontal="left" vertical="top"/>
    </xf>
    <xf numFmtId="44" fontId="10" fillId="6" borderId="27" xfId="49" applyNumberFormat="1" applyFont="1" applyFill="1" applyBorder="1" applyAlignment="1">
      <alignment horizontal="left" vertical="top"/>
    </xf>
    <xf numFmtId="9" fontId="10" fillId="6" borderId="28" xfId="49" applyNumberFormat="1" applyFont="1" applyFill="1" applyBorder="1" applyAlignment="1">
      <alignment horizontal="left" vertical="top"/>
    </xf>
    <xf numFmtId="9" fontId="10" fillId="6" borderId="29" xfId="49" applyNumberFormat="1" applyFont="1" applyFill="1" applyBorder="1" applyAlignment="1">
      <alignment horizontal="left" vertical="top"/>
    </xf>
    <xf numFmtId="44" fontId="10" fillId="6" borderId="29" xfId="49" applyNumberFormat="1" applyFont="1" applyFill="1" applyBorder="1" applyAlignment="1">
      <alignment horizontal="left" vertical="top"/>
    </xf>
    <xf numFmtId="9" fontId="10" fillId="6" borderId="30" xfId="49" applyNumberFormat="1" applyFont="1" applyFill="1" applyBorder="1" applyAlignment="1">
      <alignment horizontal="left" vertical="top"/>
    </xf>
    <xf numFmtId="9" fontId="10" fillId="6" borderId="31" xfId="49" applyNumberFormat="1" applyFont="1" applyFill="1" applyBorder="1" applyAlignment="1">
      <alignment horizontal="left" vertical="top"/>
    </xf>
    <xf numFmtId="44" fontId="10" fillId="6" borderId="31" xfId="49" applyNumberFormat="1" applyFont="1" applyFill="1" applyBorder="1" applyAlignment="1">
      <alignment horizontal="left" vertical="top"/>
    </xf>
    <xf numFmtId="9" fontId="10" fillId="6" borderId="32" xfId="49" applyNumberFormat="1" applyFont="1" applyFill="1" applyBorder="1" applyAlignment="1">
      <alignment horizontal="left" vertical="top"/>
    </xf>
    <xf numFmtId="9" fontId="10" fillId="6" borderId="33" xfId="49" applyNumberFormat="1" applyFont="1" applyFill="1" applyBorder="1" applyAlignment="1">
      <alignment horizontal="left" vertical="top"/>
    </xf>
    <xf numFmtId="44" fontId="10" fillId="6" borderId="33" xfId="49" applyNumberFormat="1" applyFont="1" applyFill="1" applyBorder="1" applyAlignment="1">
      <alignment horizontal="left" vertical="top"/>
    </xf>
    <xf numFmtId="9" fontId="10" fillId="6" borderId="0" xfId="49" applyNumberFormat="1" applyFont="1" applyFill="1" applyAlignment="1">
      <alignment horizontal="left" vertical="top"/>
    </xf>
    <xf numFmtId="44" fontId="10" fillId="6" borderId="0" xfId="49" applyNumberFormat="1" applyFont="1" applyFill="1" applyAlignment="1">
      <alignment horizontal="left" vertical="top"/>
    </xf>
    <xf numFmtId="2" fontId="5" fillId="12" borderId="24" xfId="0" applyNumberFormat="1" applyFont="1" applyFill="1" applyBorder="1" applyAlignment="1">
      <alignment horizontal="right" vertical="center"/>
    </xf>
    <xf numFmtId="44" fontId="5" fillId="12" borderId="24" xfId="2" applyFont="1" applyFill="1" applyBorder="1" applyAlignment="1">
      <alignment horizontal="right" vertical="center"/>
    </xf>
    <xf numFmtId="180" fontId="5" fillId="12" borderId="24" xfId="0" applyNumberFormat="1" applyFont="1" applyFill="1" applyBorder="1" applyAlignment="1">
      <alignment horizontal="center" vertical="center"/>
    </xf>
    <xf numFmtId="44" fontId="5" fillId="14" borderId="24" xfId="2" applyFont="1" applyFill="1" applyBorder="1" applyAlignment="1">
      <alignment horizontal="right" vertical="center"/>
    </xf>
    <xf numFmtId="44" fontId="0" fillId="9" borderId="14" xfId="0" applyNumberFormat="1" applyFill="1" applyBorder="1" applyAlignment="1">
      <alignment horizontal="left" vertical="center" wrapText="1"/>
    </xf>
    <xf numFmtId="44" fontId="1" fillId="0" borderId="8" xfId="0" applyNumberFormat="1" applyFont="1" applyBorder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4" fontId="5" fillId="0" borderId="0" xfId="2" applyFont="1" applyFill="1" applyBorder="1" applyAlignment="1">
      <alignment horizontal="center" vertical="center"/>
    </xf>
    <xf numFmtId="44" fontId="0" fillId="0" borderId="0" xfId="0" applyNumberFormat="1" applyAlignment="1">
      <alignment horizontal="left" vertical="center" wrapText="1"/>
    </xf>
    <xf numFmtId="179" fontId="5" fillId="0" borderId="0" xfId="0" applyNumberFormat="1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179" fontId="10" fillId="6" borderId="26" xfId="49" applyNumberFormat="1" applyFont="1" applyFill="1" applyBorder="1" applyAlignment="1">
      <alignment horizontal="center" vertical="top"/>
    </xf>
    <xf numFmtId="9" fontId="10" fillId="6" borderId="26" xfId="49" applyNumberFormat="1" applyFont="1" applyFill="1" applyBorder="1" applyAlignment="1">
      <alignment horizontal="center" vertical="center"/>
    </xf>
    <xf numFmtId="44" fontId="10" fillId="6" borderId="26" xfId="49" applyNumberFormat="1" applyFont="1" applyFill="1" applyBorder="1" applyAlignment="1">
      <alignment horizontal="center" vertical="center"/>
    </xf>
    <xf numFmtId="44" fontId="12" fillId="6" borderId="34" xfId="49" applyNumberFormat="1" applyFont="1" applyFill="1" applyBorder="1" applyAlignment="1">
      <alignment horizontal="right" vertical="center"/>
    </xf>
    <xf numFmtId="44" fontId="2" fillId="3" borderId="0" xfId="0" applyNumberFormat="1" applyFont="1" applyFill="1" applyAlignment="1">
      <alignment horizontal="center" vertical="center"/>
    </xf>
    <xf numFmtId="179" fontId="10" fillId="6" borderId="27" xfId="49" applyNumberFormat="1" applyFont="1" applyFill="1" applyBorder="1" applyAlignment="1">
      <alignment horizontal="center" vertical="top"/>
    </xf>
    <xf numFmtId="9" fontId="10" fillId="6" borderId="27" xfId="49" applyNumberFormat="1" applyFont="1" applyFill="1" applyBorder="1" applyAlignment="1">
      <alignment horizontal="center" vertical="center"/>
    </xf>
    <xf numFmtId="44" fontId="10" fillId="6" borderId="27" xfId="49" applyNumberFormat="1" applyFont="1" applyFill="1" applyBorder="1" applyAlignment="1">
      <alignment horizontal="center" vertical="center"/>
    </xf>
    <xf numFmtId="44" fontId="12" fillId="6" borderId="35" xfId="2" applyFont="1" applyFill="1" applyBorder="1" applyAlignment="1">
      <alignment horizontal="right" vertical="center"/>
    </xf>
    <xf numFmtId="9" fontId="10" fillId="6" borderId="27" xfId="49" applyNumberFormat="1" applyFont="1" applyFill="1" applyBorder="1" applyAlignment="1">
      <alignment horizontal="center" vertical="top"/>
    </xf>
    <xf numFmtId="44" fontId="12" fillId="6" borderId="36" xfId="49" applyNumberFormat="1" applyFont="1" applyFill="1" applyBorder="1" applyAlignment="1">
      <alignment horizontal="right" vertical="center"/>
    </xf>
    <xf numFmtId="9" fontId="10" fillId="6" borderId="29" xfId="49" applyNumberFormat="1" applyFont="1" applyFill="1" applyBorder="1" applyAlignment="1">
      <alignment horizontal="center" vertical="top"/>
    </xf>
    <xf numFmtId="9" fontId="10" fillId="6" borderId="31" xfId="49" applyNumberFormat="1" applyFont="1" applyFill="1" applyBorder="1" applyAlignment="1">
      <alignment horizontal="center" vertical="top"/>
    </xf>
    <xf numFmtId="9" fontId="10" fillId="6" borderId="33" xfId="49" applyNumberFormat="1" applyFont="1" applyFill="1" applyBorder="1" applyAlignment="1">
      <alignment horizontal="center" vertical="top"/>
    </xf>
    <xf numFmtId="44" fontId="12" fillId="6" borderId="37" xfId="49" applyNumberFormat="1" applyFont="1" applyFill="1" applyBorder="1" applyAlignment="1">
      <alignment horizontal="right" vertical="center"/>
    </xf>
    <xf numFmtId="44" fontId="12" fillId="18" borderId="35" xfId="2" applyFont="1" applyFill="1" applyBorder="1" applyAlignment="1">
      <alignment horizontal="right" vertical="center"/>
    </xf>
    <xf numFmtId="179" fontId="10" fillId="6" borderId="0" xfId="49" applyNumberFormat="1" applyFont="1" applyFill="1" applyAlignment="1">
      <alignment horizontal="center" vertical="top"/>
    </xf>
    <xf numFmtId="9" fontId="10" fillId="6" borderId="0" xfId="49" applyNumberFormat="1" applyFont="1" applyFill="1" applyAlignment="1">
      <alignment horizontal="center" vertical="center"/>
    </xf>
    <xf numFmtId="44" fontId="10" fillId="6" borderId="0" xfId="49" applyNumberFormat="1" applyFont="1" applyFill="1" applyAlignment="1">
      <alignment horizontal="center" vertical="center"/>
    </xf>
    <xf numFmtId="44" fontId="12" fillId="6" borderId="0" xfId="49" applyNumberFormat="1" applyFont="1" applyFill="1" applyAlignment="1">
      <alignment horizontal="right" vertical="center"/>
    </xf>
    <xf numFmtId="44" fontId="12" fillId="6" borderId="20" xfId="49" applyNumberFormat="1" applyFont="1" applyFill="1" applyBorder="1" applyAlignment="1">
      <alignment horizontal="right" vertical="center"/>
    </xf>
    <xf numFmtId="0" fontId="1" fillId="12" borderId="38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0" fillId="12" borderId="4" xfId="0" applyFill="1" applyBorder="1" applyAlignment="1">
      <alignment horizontal="left" vertical="center"/>
    </xf>
    <xf numFmtId="0" fontId="1" fillId="12" borderId="39" xfId="0" applyFont="1" applyFill="1" applyBorder="1" applyAlignment="1">
      <alignment horizontal="left" vertical="center"/>
    </xf>
    <xf numFmtId="0" fontId="0" fillId="12" borderId="39" xfId="0" applyFill="1" applyBorder="1" applyAlignment="1">
      <alignment horizontal="left" vertical="center"/>
    </xf>
    <xf numFmtId="44" fontId="0" fillId="12" borderId="39" xfId="0" applyNumberFormat="1" applyFill="1" applyBorder="1" applyAlignment="1">
      <alignment horizontal="left" vertical="center"/>
    </xf>
    <xf numFmtId="0" fontId="0" fillId="12" borderId="3" xfId="0" applyFill="1" applyBorder="1" applyAlignment="1">
      <alignment horizontal="left" vertical="center"/>
    </xf>
    <xf numFmtId="0" fontId="1" fillId="12" borderId="0" xfId="0" applyFont="1" applyFill="1" applyAlignment="1">
      <alignment horizontal="left" vertical="center"/>
    </xf>
    <xf numFmtId="0" fontId="0" fillId="12" borderId="0" xfId="0" applyFill="1" applyAlignment="1">
      <alignment horizontal="left" vertical="center"/>
    </xf>
    <xf numFmtId="44" fontId="0" fillId="12" borderId="0" xfId="0" applyNumberFormat="1" applyFill="1" applyAlignment="1">
      <alignment horizontal="left" vertical="center"/>
    </xf>
    <xf numFmtId="0" fontId="0" fillId="12" borderId="40" xfId="0" applyFill="1" applyBorder="1" applyAlignment="1">
      <alignment horizontal="left" vertical="center"/>
    </xf>
    <xf numFmtId="0" fontId="1" fillId="12" borderId="41" xfId="0" applyFont="1" applyFill="1" applyBorder="1" applyAlignment="1">
      <alignment horizontal="left" vertical="center"/>
    </xf>
    <xf numFmtId="0" fontId="0" fillId="12" borderId="41" xfId="0" applyFill="1" applyBorder="1" applyAlignment="1">
      <alignment horizontal="left" vertical="center"/>
    </xf>
    <xf numFmtId="44" fontId="0" fillId="12" borderId="41" xfId="0" applyNumberFormat="1" applyFill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4" fontId="1" fillId="0" borderId="10" xfId="0" applyNumberFormat="1" applyFont="1" applyBorder="1" applyAlignment="1">
      <alignment horizontal="center" vertical="center"/>
    </xf>
    <xf numFmtId="41" fontId="9" fillId="0" borderId="0" xfId="0" applyNumberFormat="1" applyFont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9" fillId="0" borderId="0" xfId="0" applyFont="1" applyAlignment="1">
      <alignment horizontal="right" vertical="center"/>
    </xf>
    <xf numFmtId="44" fontId="9" fillId="0" borderId="0" xfId="0" applyNumberFormat="1" applyFont="1" applyAlignment="1">
      <alignment horizontal="right" vertical="center"/>
    </xf>
    <xf numFmtId="0" fontId="0" fillId="12" borderId="39" xfId="0" applyFill="1" applyBorder="1" applyAlignment="1">
      <alignment horizontal="center" vertical="center"/>
    </xf>
    <xf numFmtId="44" fontId="0" fillId="12" borderId="43" xfId="0" applyNumberFormat="1" applyFill="1" applyBorder="1" applyAlignment="1">
      <alignment horizontal="left" vertical="center"/>
    </xf>
    <xf numFmtId="0" fontId="0" fillId="12" borderId="0" xfId="0" applyFill="1" applyAlignment="1">
      <alignment horizontal="center" vertical="center"/>
    </xf>
    <xf numFmtId="44" fontId="0" fillId="12" borderId="20" xfId="0" applyNumberFormat="1" applyFill="1" applyBorder="1" applyAlignment="1">
      <alignment horizontal="left" vertical="center"/>
    </xf>
    <xf numFmtId="0" fontId="0" fillId="12" borderId="41" xfId="0" applyFill="1" applyBorder="1" applyAlignment="1">
      <alignment horizontal="center" vertical="center"/>
    </xf>
    <xf numFmtId="44" fontId="0" fillId="12" borderId="44" xfId="0" applyNumberFormat="1" applyFill="1" applyBorder="1" applyAlignment="1">
      <alignment horizontal="left" vertical="center"/>
    </xf>
    <xf numFmtId="179" fontId="9" fillId="0" borderId="0" xfId="0" applyNumberFormat="1" applyFont="1" applyAlignment="1">
      <alignment horizontal="center" vertical="center"/>
    </xf>
    <xf numFmtId="181" fontId="9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44" fontId="0" fillId="0" borderId="0" xfId="0" applyNumberFormat="1" applyAlignment="1">
      <alignment horizontal="right" vertical="center"/>
    </xf>
  </cellXfs>
  <cellStyles count="56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4" xfId="50"/>
    <cellStyle name="Normal 5" xfId="51"/>
    <cellStyle name="Style 1" xfId="52"/>
    <cellStyle name="Style 2" xfId="53"/>
    <cellStyle name="Style 3" xfId="54"/>
    <cellStyle name="Style 4" xfId="55"/>
  </cellStyles>
  <tableStyles count="0" defaultTableStyle="TableStyleMedium2" defaultPivotStyle="PivotStyleLight16"/>
  <colors>
    <mruColors>
      <color rgb="00F4D6F4"/>
      <color rgb="00ECE3FD"/>
      <color rgb="004A909A"/>
      <color rgb="00EC6B0A"/>
      <color rgb="00AAD2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41339726704244"/>
          <c:y val="0.0383245413447043"/>
          <c:w val="0.652386046208933"/>
          <c:h val="0.854993671507125"/>
        </c:manualLayout>
      </c:layout>
      <c:doughnutChart>
        <c:varyColors val="1"/>
        <c:ser>
          <c:idx val="9"/>
          <c:order val="9"/>
          <c:spPr>
            <a:ln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0"/>
          <c:dPt>
            <c:idx val="0"/>
            <c:bubble3D val="0"/>
            <c:spPr>
              <a:gradFill flip="none" rotWithShape="1">
                <a:gsLst>
                  <a:gs pos="0">
                    <a:schemeClr val="accent4">
                      <a:shade val="30000"/>
                      <a:satMod val="115000"/>
                    </a:schemeClr>
                  </a:gs>
                  <a:gs pos="50000">
                    <a:schemeClr val="accent4">
                      <a:shade val="67500"/>
                      <a:satMod val="115000"/>
                    </a:schemeClr>
                  </a:gs>
                  <a:gs pos="100000">
                    <a:schemeClr val="accent4">
                      <a:shade val="100000"/>
                      <a:satMod val="115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solidFill>
                  <a:schemeClr val="bg1"/>
                </a:solidFill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4A909A">
                      <a:shade val="30000"/>
                      <a:satMod val="115000"/>
                    </a:srgbClr>
                  </a:gs>
                  <a:gs pos="50000">
                    <a:srgbClr val="4A909A">
                      <a:shade val="67500"/>
                      <a:satMod val="115000"/>
                    </a:srgbClr>
                  </a:gs>
                  <a:gs pos="100000">
                    <a:srgbClr val="4A909A">
                      <a:shade val="100000"/>
                      <a:satMod val="115000"/>
                    </a:srgbClr>
                  </a:gs>
                </a:gsLst>
                <a:lin ang="0" scaled="1"/>
                <a:tileRect/>
              </a:gradFill>
              <a:ln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dLbls>
            <c:delete val="1"/>
          </c:dLbls>
          <c:cat>
            <c:strRef>
              <c:f>'ESTIMATE STATEMENT'!$D$119:$D$120</c:f>
              <c:strCache>
                <c:ptCount val="2"/>
                <c:pt idx="0" c:formatCode="0%">
                  <c:v>Material Cost</c:v>
                </c:pt>
                <c:pt idx="1" c:formatCode="0%">
                  <c:v>Labor Cost</c:v>
                </c:pt>
              </c:strCache>
            </c:strRef>
          </c:cat>
          <c:val>
            <c:numRef>
              <c:f>'ESTIMATE STATEMENT'!$N$119:$N$120</c:f>
              <c:numCache>
                <c:formatCode>_("$"* #,##0.00_);_("$"* \(#,##0.00\);_("$"* "-"??_);_(@_)</c:formatCode>
                <c:ptCount val="2"/>
                <c:pt idx="0">
                  <c:v>289770.056978691</c:v>
                </c:pt>
                <c:pt idx="1">
                  <c:v>74883.9528445874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STATEMENT'!$D$119:$D$120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STATEMENT'!$E$119:$E$120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1"/>
                <c:order val="1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STATEMENT'!$D$119:$D$120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STATEMENT'!$F$119:$F$120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2"/>
                <c:order val="2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STATEMENT'!$D$119:$D$120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STATEMENT'!$G$119:$G$120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3"/>
                <c:order val="3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STATEMENT'!$D$119:$D$120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STATEMENT'!$H$119:$H$120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4"/>
                <c:order val="4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STATEMENT'!$D$119:$D$120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STATEMENT'!$I$119:$I$120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5"/>
                <c:order val="5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STATEMENT'!$D$119:$D$120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STATEMENT'!$J$119:$J$120</c15:sqref>
                        </c15:formulaRef>
                      </c:ext>
                    </c:extLst>
                    <c:numCache>
                      <c:formatCode>0.000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6"/>
                <c:order val="6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STATEMENT'!$D$119:$D$120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STATEMENT'!$K$119:$K$120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7"/>
                <c:order val="7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STATEMENT'!$D$119:$D$120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STATEMENT'!$L$119:$L$120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8"/>
                <c:order val="8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STATEMENT'!$D$119:$D$120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STATEMENT'!$M$119:$M$120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7d79689-4c7b-4454-b206-d6b18915114b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204107</xdr:colOff>
      <xdr:row>115</xdr:row>
      <xdr:rowOff>35718</xdr:rowOff>
    </xdr:from>
    <xdr:to>
      <xdr:col>2</xdr:col>
      <xdr:colOff>2678905</xdr:colOff>
      <xdr:row>127</xdr:row>
      <xdr:rowOff>224516</xdr:rowOff>
    </xdr:to>
    <xdr:graphicFrame>
      <xdr:nvGraphicFramePr>
        <xdr:cNvPr id="5" name="Chart 4"/>
        <xdr:cNvGraphicFramePr/>
      </xdr:nvGraphicFramePr>
      <xdr:xfrm>
        <a:off x="203835" y="32641540"/>
        <a:ext cx="3990975" cy="29660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599993896298105"/>
    <pageSetUpPr fitToPage="1"/>
  </sheetPr>
  <dimension ref="A1:FH294"/>
  <sheetViews>
    <sheetView showGridLines="0" tabSelected="1" zoomScale="62" zoomScaleNormal="62" zoomScalePageLayoutView="70" zoomScaleSheetLayoutView="55" workbookViewId="0">
      <selection activeCell="H20" sqref="H20"/>
    </sheetView>
  </sheetViews>
  <sheetFormatPr defaultColWidth="9" defaultRowHeight="14.4"/>
  <cols>
    <col min="1" max="1" width="7.44444444444444" customWidth="1"/>
    <col min="2" max="2" width="14.6666666666667" style="4" customWidth="1"/>
    <col min="3" max="3" width="73.1111111111111" style="5" customWidth="1"/>
    <col min="4" max="4" width="14.8888888888889" customWidth="1"/>
    <col min="5" max="5" width="14.6666666666667" customWidth="1"/>
    <col min="6" max="6" width="16.3333333333333" customWidth="1"/>
    <col min="7" max="7" width="8.11111111111111" customWidth="1"/>
    <col min="8" max="8" width="16" style="6" customWidth="1"/>
    <col min="9" max="9" width="11.8888888888889" style="6" customWidth="1"/>
    <col min="10" max="10" width="17.8888888888889" style="7" customWidth="1"/>
    <col min="11" max="11" width="13.4444444444444" style="6" customWidth="1"/>
    <col min="12" max="12" width="16.6666666666667" style="8" customWidth="1"/>
    <col min="13" max="13" width="14.5555555555556" style="9" customWidth="1"/>
    <col min="14" max="14" width="18" style="6" customWidth="1"/>
    <col min="15" max="15" width="14.6666666666667" style="6" customWidth="1"/>
    <col min="16" max="16" width="18.5555555555556" style="6" customWidth="1"/>
    <col min="17" max="164" width="9" style="10"/>
  </cols>
  <sheetData>
    <row r="1" ht="18" spans="1:16">
      <c r="A1" s="11" t="s">
        <v>0</v>
      </c>
      <c r="B1" s="12"/>
      <c r="C1" s="12"/>
      <c r="D1" s="12"/>
      <c r="E1" s="12"/>
      <c r="F1" s="12"/>
      <c r="G1" s="12"/>
      <c r="H1" s="13"/>
      <c r="I1" s="13"/>
      <c r="J1" s="12"/>
      <c r="K1" s="13"/>
      <c r="L1" s="12"/>
      <c r="M1" s="13"/>
      <c r="N1" s="13"/>
      <c r="O1" s="13"/>
      <c r="P1" s="54"/>
    </row>
    <row r="2" spans="1:16">
      <c r="A2" s="14"/>
      <c r="B2" s="15"/>
      <c r="C2" s="16"/>
      <c r="E2" s="17"/>
      <c r="F2" s="17"/>
      <c r="G2" s="17"/>
      <c r="N2" s="55"/>
      <c r="O2" s="56"/>
      <c r="P2" s="57"/>
    </row>
    <row r="3" ht="15.75" customHeight="1" spans="1:16">
      <c r="A3" s="18" t="s">
        <v>1</v>
      </c>
      <c r="B3" s="19"/>
      <c r="C3" s="20" t="s">
        <v>2</v>
      </c>
      <c r="D3" s="20"/>
      <c r="E3" s="20"/>
      <c r="F3" s="20"/>
      <c r="G3" s="20"/>
      <c r="H3" s="21"/>
      <c r="I3" s="21"/>
      <c r="J3" s="58"/>
      <c r="K3" s="21"/>
      <c r="L3" s="59"/>
      <c r="M3" s="60"/>
      <c r="N3" s="21"/>
      <c r="O3" s="21"/>
      <c r="P3" s="57"/>
    </row>
    <row r="4" ht="15.75" customHeight="1" spans="1:16">
      <c r="A4" s="22" t="s">
        <v>3</v>
      </c>
      <c r="B4" s="23"/>
      <c r="C4" s="24" t="s">
        <v>4</v>
      </c>
      <c r="D4" s="20"/>
      <c r="E4" s="20"/>
      <c r="F4" s="20"/>
      <c r="G4" s="20"/>
      <c r="H4" s="21"/>
      <c r="I4" s="21"/>
      <c r="J4" s="58"/>
      <c r="K4" s="21"/>
      <c r="L4" s="59"/>
      <c r="M4" s="60"/>
      <c r="N4" s="21"/>
      <c r="O4" s="21"/>
      <c r="P4" s="57"/>
    </row>
    <row r="5" ht="15.75" customHeight="1" spans="1:16">
      <c r="A5" s="25" t="s">
        <v>5</v>
      </c>
      <c r="B5" s="26"/>
      <c r="C5" s="24" t="s">
        <v>6</v>
      </c>
      <c r="D5" s="20"/>
      <c r="E5" s="20"/>
      <c r="F5" s="20"/>
      <c r="G5" s="20"/>
      <c r="H5" s="21"/>
      <c r="I5" s="21"/>
      <c r="J5" s="58"/>
      <c r="K5" s="21"/>
      <c r="L5" s="59"/>
      <c r="M5" s="60"/>
      <c r="N5" s="21"/>
      <c r="O5" s="61"/>
      <c r="P5" s="57"/>
    </row>
    <row r="6" s="1" customFormat="1" spans="1:164">
      <c r="A6" s="27"/>
      <c r="C6" s="28"/>
      <c r="H6" s="29"/>
      <c r="I6" s="29"/>
      <c r="J6" s="62"/>
      <c r="K6" s="29"/>
      <c r="M6" s="29"/>
      <c r="N6" s="29"/>
      <c r="O6" s="29"/>
      <c r="P6" s="63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</row>
    <row r="7" spans="1:16">
      <c r="A7" s="30"/>
      <c r="B7" s="31" t="s">
        <v>7</v>
      </c>
      <c r="C7" s="28"/>
      <c r="D7" s="32" t="s">
        <v>8</v>
      </c>
      <c r="E7" s="32"/>
      <c r="F7" s="32"/>
      <c r="G7" s="33"/>
      <c r="H7" s="34" t="s">
        <v>9</v>
      </c>
      <c r="I7" s="64"/>
      <c r="J7" s="65" t="s">
        <v>10</v>
      </c>
      <c r="K7" s="66"/>
      <c r="L7" s="65"/>
      <c r="M7" s="67"/>
      <c r="N7" s="29"/>
      <c r="O7" s="29"/>
      <c r="P7" s="63"/>
    </row>
    <row r="8" s="2" customFormat="1" ht="15.75" customHeight="1" spans="1:164">
      <c r="A8" s="35" t="s">
        <v>11</v>
      </c>
      <c r="B8" s="31"/>
      <c r="C8" s="31" t="s">
        <v>12</v>
      </c>
      <c r="D8" s="36" t="s">
        <v>13</v>
      </c>
      <c r="E8" s="36" t="s">
        <v>14</v>
      </c>
      <c r="F8" s="36" t="s">
        <v>15</v>
      </c>
      <c r="G8" s="37" t="s">
        <v>16</v>
      </c>
      <c r="H8" s="38" t="s">
        <v>17</v>
      </c>
      <c r="I8" s="38" t="s">
        <v>18</v>
      </c>
      <c r="J8" s="68" t="s">
        <v>19</v>
      </c>
      <c r="K8" s="69" t="s">
        <v>20</v>
      </c>
      <c r="L8" s="36" t="s">
        <v>21</v>
      </c>
      <c r="M8" s="69" t="s">
        <v>18</v>
      </c>
      <c r="N8" s="70" t="s">
        <v>22</v>
      </c>
      <c r="O8" s="70" t="s">
        <v>23</v>
      </c>
      <c r="P8" s="71" t="s">
        <v>24</v>
      </c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</row>
    <row r="9" spans="1:16">
      <c r="A9" s="27"/>
      <c r="B9" s="1"/>
      <c r="C9" s="28"/>
      <c r="D9" s="39"/>
      <c r="E9" s="39"/>
      <c r="F9" s="39"/>
      <c r="G9" s="39"/>
      <c r="H9" s="40"/>
      <c r="I9" s="40"/>
      <c r="J9" s="62"/>
      <c r="K9" s="40"/>
      <c r="L9" s="1"/>
      <c r="M9" s="29"/>
      <c r="N9" s="40"/>
      <c r="O9" s="29"/>
      <c r="P9" s="63"/>
    </row>
    <row r="10" s="3" customFormat="1" ht="18" spans="1:164">
      <c r="A10" s="41" t="s">
        <v>25</v>
      </c>
      <c r="B10" s="42"/>
      <c r="C10" s="42"/>
      <c r="D10" s="42"/>
      <c r="E10" s="42"/>
      <c r="F10" s="42"/>
      <c r="G10" s="42"/>
      <c r="H10" s="43"/>
      <c r="I10" s="43"/>
      <c r="J10" s="42"/>
      <c r="K10" s="43"/>
      <c r="L10" s="42"/>
      <c r="M10" s="43"/>
      <c r="N10" s="43"/>
      <c r="O10" s="72"/>
      <c r="P10" s="73">
        <f>SUM(N11:N114)</f>
        <v>364654.009823278</v>
      </c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</row>
    <row r="11" ht="15" spans="1:16">
      <c r="A11" s="44" t="str">
        <f>IF(F11&lt;&gt;"",1+MAX($A$5:A10),"")</f>
        <v/>
      </c>
      <c r="B11" s="45"/>
      <c r="C11" s="46"/>
      <c r="D11" s="47"/>
      <c r="E11" s="48"/>
      <c r="F11" s="47"/>
      <c r="G11" s="49"/>
      <c r="H11" s="50"/>
      <c r="I11" s="50"/>
      <c r="J11" s="74"/>
      <c r="K11" s="75"/>
      <c r="L11" s="76"/>
      <c r="M11" s="77"/>
      <c r="N11" s="78"/>
      <c r="O11" s="79"/>
      <c r="P11" s="80"/>
    </row>
    <row r="12" ht="15" spans="1:16">
      <c r="A12" s="44" t="str">
        <f>IF(F12&lt;&gt;"",1+MAX(#REF!),"")</f>
        <v/>
      </c>
      <c r="B12" s="51"/>
      <c r="C12" s="52" t="s">
        <v>26</v>
      </c>
      <c r="D12" s="53"/>
      <c r="E12" s="48"/>
      <c r="F12" s="47"/>
      <c r="G12" s="49"/>
      <c r="H12" s="50"/>
      <c r="I12" s="50"/>
      <c r="J12" s="74"/>
      <c r="K12" s="75"/>
      <c r="L12" s="76"/>
      <c r="M12" s="77"/>
      <c r="N12" s="78"/>
      <c r="O12" s="79"/>
      <c r="P12" s="81"/>
    </row>
    <row r="13" ht="15" spans="1:16">
      <c r="A13" s="44">
        <f>IF(F13&lt;&gt;"",1+MAX($A$5:A12),"")</f>
        <v>1</v>
      </c>
      <c r="B13" s="51"/>
      <c r="C13" s="46" t="s">
        <v>27</v>
      </c>
      <c r="D13" s="53">
        <v>143.65</v>
      </c>
      <c r="E13" s="48">
        <v>0.05</v>
      </c>
      <c r="F13" s="47">
        <f t="shared" ref="F13:F31" si="0">D13*(1+E13)</f>
        <v>150.8325</v>
      </c>
      <c r="G13" s="49" t="s">
        <v>28</v>
      </c>
      <c r="H13" s="50">
        <v>0.755755</v>
      </c>
      <c r="I13" s="50">
        <f t="shared" ref="I13" si="1">F13*H13</f>
        <v>113.9924160375</v>
      </c>
      <c r="J13" s="74">
        <v>0.0133</v>
      </c>
      <c r="K13" s="75">
        <v>70.94304</v>
      </c>
      <c r="L13" s="76">
        <f t="shared" ref="L13" si="2">J13*F13</f>
        <v>2.00607225</v>
      </c>
      <c r="M13" s="77">
        <f t="shared" ref="M13" si="3">L13*K13</f>
        <v>142.31686387464</v>
      </c>
      <c r="N13" s="78">
        <f t="shared" ref="N13" si="4">M13+I13</f>
        <v>256.30927991214</v>
      </c>
      <c r="O13" s="79"/>
      <c r="P13" s="80"/>
    </row>
    <row r="14" ht="15" spans="1:16">
      <c r="A14" s="44">
        <f>IF(F14&lt;&gt;"",1+MAX($A$5:A13),"")</f>
        <v>2</v>
      </c>
      <c r="B14" s="51"/>
      <c r="C14" s="46" t="s">
        <v>29</v>
      </c>
      <c r="D14" s="53">
        <v>3040.268</v>
      </c>
      <c r="E14" s="48">
        <v>0.05</v>
      </c>
      <c r="F14" s="47">
        <f t="shared" si="0"/>
        <v>3192.2814</v>
      </c>
      <c r="G14" s="49" t="s">
        <v>28</v>
      </c>
      <c r="H14" s="50">
        <v>1.00767333333333</v>
      </c>
      <c r="I14" s="50">
        <f t="shared" ref="I14:I31" si="5">F14*H14</f>
        <v>3216.776839276</v>
      </c>
      <c r="J14" s="74">
        <v>0.0177333333333333</v>
      </c>
      <c r="K14" s="75">
        <v>70.94304</v>
      </c>
      <c r="L14" s="76">
        <f t="shared" ref="L14:L31" si="6">J14*F14</f>
        <v>56.60979016</v>
      </c>
      <c r="M14" s="77">
        <f t="shared" ref="M14:M31" si="7">L14*K14</f>
        <v>4016.07060771249</v>
      </c>
      <c r="N14" s="78">
        <f t="shared" ref="N14:N31" si="8">M14+I14</f>
        <v>7232.84744698849</v>
      </c>
      <c r="O14" s="79"/>
      <c r="P14" s="80"/>
    </row>
    <row r="15" ht="15" spans="1:16">
      <c r="A15" s="44">
        <f>IF(F15&lt;&gt;"",1+MAX($A$5:A14),"")</f>
        <v>3</v>
      </c>
      <c r="B15" s="51"/>
      <c r="C15" s="46" t="s">
        <v>30</v>
      </c>
      <c r="D15" s="53">
        <v>13.94</v>
      </c>
      <c r="E15" s="48">
        <v>0.05</v>
      </c>
      <c r="F15" s="47">
        <f t="shared" si="0"/>
        <v>14.637</v>
      </c>
      <c r="G15" s="49" t="s">
        <v>28</v>
      </c>
      <c r="H15" s="50">
        <v>1.25959166666667</v>
      </c>
      <c r="I15" s="50">
        <f t="shared" si="5"/>
        <v>18.436643225</v>
      </c>
      <c r="J15" s="74">
        <v>0.0221666666666667</v>
      </c>
      <c r="K15" s="75">
        <v>70.94304</v>
      </c>
      <c r="L15" s="76">
        <f t="shared" si="6"/>
        <v>0.3244535</v>
      </c>
      <c r="M15" s="77">
        <f t="shared" si="7"/>
        <v>23.01771762864</v>
      </c>
      <c r="N15" s="78">
        <f t="shared" si="8"/>
        <v>41.45436085364</v>
      </c>
      <c r="O15" s="79"/>
      <c r="P15" s="80"/>
    </row>
    <row r="16" ht="15" spans="1:16">
      <c r="A16" s="44">
        <f>IF(F16&lt;&gt;"",1+MAX($A$5:A15),"")</f>
        <v>4</v>
      </c>
      <c r="B16" s="51"/>
      <c r="C16" s="46" t="s">
        <v>31</v>
      </c>
      <c r="D16" s="53">
        <v>146.4</v>
      </c>
      <c r="E16" s="48">
        <v>0.05</v>
      </c>
      <c r="F16" s="47">
        <f t="shared" si="0"/>
        <v>153.72</v>
      </c>
      <c r="G16" s="49" t="s">
        <v>28</v>
      </c>
      <c r="H16" s="50">
        <v>2.01534666666667</v>
      </c>
      <c r="I16" s="50">
        <f t="shared" si="5"/>
        <v>309.7990896</v>
      </c>
      <c r="J16" s="74">
        <v>0.0354666666666667</v>
      </c>
      <c r="K16" s="75">
        <v>70.94304</v>
      </c>
      <c r="L16" s="76">
        <f t="shared" si="6"/>
        <v>5.451936</v>
      </c>
      <c r="M16" s="77">
        <f t="shared" si="7"/>
        <v>386.77691372544</v>
      </c>
      <c r="N16" s="78">
        <f t="shared" si="8"/>
        <v>696.57600332544</v>
      </c>
      <c r="O16" s="79"/>
      <c r="P16" s="80"/>
    </row>
    <row r="17" ht="15" spans="1:16">
      <c r="A17" s="44">
        <f>IF(F17&lt;&gt;"",1+MAX($A$5:A16),"")</f>
        <v>5</v>
      </c>
      <c r="B17" s="51"/>
      <c r="C17" s="46" t="s">
        <v>32</v>
      </c>
      <c r="D17" s="53">
        <v>36.11</v>
      </c>
      <c r="E17" s="48">
        <v>0.05</v>
      </c>
      <c r="F17" s="47">
        <f t="shared" si="0"/>
        <v>37.9155</v>
      </c>
      <c r="G17" s="49" t="s">
        <v>28</v>
      </c>
      <c r="H17" s="50">
        <v>2.51918333333333</v>
      </c>
      <c r="I17" s="50">
        <f t="shared" si="5"/>
        <v>95.516095675</v>
      </c>
      <c r="J17" s="74">
        <v>0.0443333333333333</v>
      </c>
      <c r="K17" s="75">
        <v>70.94304</v>
      </c>
      <c r="L17" s="76">
        <f t="shared" si="6"/>
        <v>1.6809205</v>
      </c>
      <c r="M17" s="77">
        <f t="shared" si="7"/>
        <v>119.24961026832</v>
      </c>
      <c r="N17" s="78">
        <f t="shared" si="8"/>
        <v>214.76570594332</v>
      </c>
      <c r="O17" s="79"/>
      <c r="P17" s="80"/>
    </row>
    <row r="18" ht="15" spans="1:16">
      <c r="A18" s="44">
        <f>IF(F18&lt;&gt;"",1+MAX($A$5:A17),"")</f>
        <v>6</v>
      </c>
      <c r="B18" s="51"/>
      <c r="C18" s="46" t="s">
        <v>33</v>
      </c>
      <c r="D18" s="53">
        <v>2.35</v>
      </c>
      <c r="E18" s="48">
        <v>0.05</v>
      </c>
      <c r="F18" s="47">
        <f t="shared" si="0"/>
        <v>2.4675</v>
      </c>
      <c r="G18" s="49" t="s">
        <v>28</v>
      </c>
      <c r="H18" s="50">
        <v>3.02302</v>
      </c>
      <c r="I18" s="50">
        <f t="shared" si="5"/>
        <v>7.45930185</v>
      </c>
      <c r="J18" s="74">
        <v>0.0532</v>
      </c>
      <c r="K18" s="75">
        <v>70.94304</v>
      </c>
      <c r="L18" s="76">
        <f t="shared" si="6"/>
        <v>0.131271</v>
      </c>
      <c r="M18" s="77">
        <f t="shared" si="7"/>
        <v>9.31276380384</v>
      </c>
      <c r="N18" s="78">
        <f t="shared" si="8"/>
        <v>16.77206565384</v>
      </c>
      <c r="O18" s="79"/>
      <c r="P18" s="80"/>
    </row>
    <row r="19" ht="15" spans="1:16">
      <c r="A19" s="44">
        <f>IF(F19&lt;&gt;"",1+MAX($A$5:A18),"")</f>
        <v>7</v>
      </c>
      <c r="B19" s="51"/>
      <c r="C19" s="46" t="s">
        <v>34</v>
      </c>
      <c r="D19" s="53">
        <v>3.83</v>
      </c>
      <c r="E19" s="48">
        <v>0.05</v>
      </c>
      <c r="F19" s="47">
        <f t="shared" si="0"/>
        <v>4.0215</v>
      </c>
      <c r="G19" s="49" t="s">
        <v>28</v>
      </c>
      <c r="H19" s="50">
        <v>3.20915074309979</v>
      </c>
      <c r="I19" s="50">
        <f t="shared" si="5"/>
        <v>12.9055997133758</v>
      </c>
      <c r="J19" s="74">
        <v>0.0564755838641189</v>
      </c>
      <c r="K19" s="75">
        <v>70.94304</v>
      </c>
      <c r="L19" s="76">
        <f t="shared" si="6"/>
        <v>0.227116560509554</v>
      </c>
      <c r="M19" s="77">
        <f t="shared" si="7"/>
        <v>16.1123392368917</v>
      </c>
      <c r="N19" s="78">
        <f t="shared" si="8"/>
        <v>29.0179389502675</v>
      </c>
      <c r="O19" s="79"/>
      <c r="P19" s="80"/>
    </row>
    <row r="20" ht="15" spans="1:16">
      <c r="A20" s="44">
        <f>IF(F20&lt;&gt;"",1+MAX($A$5:A19),"")</f>
        <v>8</v>
      </c>
      <c r="B20" s="51"/>
      <c r="C20" s="46" t="s">
        <v>35</v>
      </c>
      <c r="D20" s="53">
        <v>38.91</v>
      </c>
      <c r="E20" s="48">
        <v>0.05</v>
      </c>
      <c r="F20" s="47">
        <f t="shared" si="0"/>
        <v>40.8555</v>
      </c>
      <c r="G20" s="49" t="s">
        <v>28</v>
      </c>
      <c r="H20" s="50">
        <v>4.27886765746638</v>
      </c>
      <c r="I20" s="50">
        <f t="shared" si="5"/>
        <v>174.815277579618</v>
      </c>
      <c r="J20" s="74">
        <v>0.0753007784854919</v>
      </c>
      <c r="K20" s="75">
        <v>70.94304</v>
      </c>
      <c r="L20" s="76">
        <f t="shared" si="6"/>
        <v>3.07645095541401</v>
      </c>
      <c r="M20" s="77">
        <f t="shared" si="7"/>
        <v>218.252783187975</v>
      </c>
      <c r="N20" s="78">
        <f t="shared" si="8"/>
        <v>393.068060767592</v>
      </c>
      <c r="O20" s="79"/>
      <c r="P20" s="80"/>
    </row>
    <row r="21" ht="15" spans="1:16">
      <c r="A21" s="44">
        <f>IF(F21&lt;&gt;"",1+MAX($A$5:A20),"")</f>
        <v>9</v>
      </c>
      <c r="B21" s="51"/>
      <c r="C21" s="46" t="s">
        <v>36</v>
      </c>
      <c r="D21" s="53">
        <v>19.81</v>
      </c>
      <c r="E21" s="48">
        <v>0.05</v>
      </c>
      <c r="F21" s="47">
        <f t="shared" si="0"/>
        <v>20.8005</v>
      </c>
      <c r="G21" s="49" t="s">
        <v>28</v>
      </c>
      <c r="H21" s="50">
        <v>5.34858457183298</v>
      </c>
      <c r="I21" s="50">
        <f t="shared" si="5"/>
        <v>111.253233386412</v>
      </c>
      <c r="J21" s="74">
        <v>0.0941259731068648</v>
      </c>
      <c r="K21" s="75">
        <v>70.94304</v>
      </c>
      <c r="L21" s="76">
        <f t="shared" si="6"/>
        <v>1.95786730360934</v>
      </c>
      <c r="M21" s="77">
        <f t="shared" si="7"/>
        <v>138.89705843465</v>
      </c>
      <c r="N21" s="78">
        <f t="shared" si="8"/>
        <v>250.150291821062</v>
      </c>
      <c r="O21" s="79"/>
      <c r="P21" s="80"/>
    </row>
    <row r="22" ht="15" spans="1:16">
      <c r="A22" s="44">
        <f>IF(F22&lt;&gt;"",1+MAX($A$5:A21),"")</f>
        <v>10</v>
      </c>
      <c r="B22" s="51"/>
      <c r="C22" s="46" t="s">
        <v>37</v>
      </c>
      <c r="D22" s="53">
        <v>8.86</v>
      </c>
      <c r="E22" s="48">
        <v>0.05</v>
      </c>
      <c r="F22" s="47">
        <f t="shared" si="0"/>
        <v>9.303</v>
      </c>
      <c r="G22" s="49" t="s">
        <v>28</v>
      </c>
      <c r="H22" s="50">
        <v>6.68573071479122</v>
      </c>
      <c r="I22" s="50">
        <f t="shared" si="5"/>
        <v>62.1973528397027</v>
      </c>
      <c r="J22" s="74">
        <v>0.117657466383581</v>
      </c>
      <c r="K22" s="75">
        <v>70.94304</v>
      </c>
      <c r="L22" s="76">
        <f t="shared" si="6"/>
        <v>1.09456740976645</v>
      </c>
      <c r="M22" s="77">
        <f t="shared" si="7"/>
        <v>77.651939533758</v>
      </c>
      <c r="N22" s="78">
        <f t="shared" si="8"/>
        <v>139.849292373461</v>
      </c>
      <c r="O22" s="79"/>
      <c r="P22" s="80"/>
    </row>
    <row r="23" ht="15" spans="1:16">
      <c r="A23" s="44">
        <f>IF(F23&lt;&gt;"",1+MAX($A$5:A22),"")</f>
        <v>11</v>
      </c>
      <c r="B23" s="51"/>
      <c r="C23" s="46" t="s">
        <v>38</v>
      </c>
      <c r="D23" s="53">
        <v>7.17</v>
      </c>
      <c r="E23" s="48">
        <v>0.05</v>
      </c>
      <c r="F23" s="47">
        <f t="shared" si="0"/>
        <v>7.5285</v>
      </c>
      <c r="G23" s="49" t="s">
        <v>28</v>
      </c>
      <c r="H23" s="50">
        <v>3.20915074309979</v>
      </c>
      <c r="I23" s="50">
        <f t="shared" si="5"/>
        <v>24.1600913694267</v>
      </c>
      <c r="J23" s="74">
        <v>0.0564755838641189</v>
      </c>
      <c r="K23" s="75">
        <v>70.94304</v>
      </c>
      <c r="L23" s="76">
        <f t="shared" si="6"/>
        <v>0.425176433121019</v>
      </c>
      <c r="M23" s="77">
        <f t="shared" si="7"/>
        <v>30.1633087019618</v>
      </c>
      <c r="N23" s="78">
        <f t="shared" si="8"/>
        <v>54.3234000713885</v>
      </c>
      <c r="O23" s="79"/>
      <c r="P23" s="80"/>
    </row>
    <row r="24" ht="15" spans="1:16">
      <c r="A24" s="44">
        <f>IF(F24&lt;&gt;"",1+MAX($A$5:A23),"")</f>
        <v>12</v>
      </c>
      <c r="B24" s="51"/>
      <c r="C24" s="46" t="s">
        <v>39</v>
      </c>
      <c r="D24" s="53">
        <v>14.87</v>
      </c>
      <c r="E24" s="48">
        <v>0.05</v>
      </c>
      <c r="F24" s="47">
        <f t="shared" si="0"/>
        <v>15.6135</v>
      </c>
      <c r="G24" s="49" t="s">
        <v>28</v>
      </c>
      <c r="H24" s="50">
        <v>6.41830148619957</v>
      </c>
      <c r="I24" s="50">
        <f t="shared" si="5"/>
        <v>100.212150254777</v>
      </c>
      <c r="J24" s="74">
        <v>0.112951167728238</v>
      </c>
      <c r="K24" s="75">
        <v>70.94304</v>
      </c>
      <c r="L24" s="76">
        <f t="shared" si="6"/>
        <v>1.76356305732484</v>
      </c>
      <c r="M24" s="77">
        <f t="shared" si="7"/>
        <v>125.112524518318</v>
      </c>
      <c r="N24" s="78">
        <f t="shared" si="8"/>
        <v>225.324674773096</v>
      </c>
      <c r="O24" s="79"/>
      <c r="P24" s="80"/>
    </row>
    <row r="25" ht="15" spans="1:16">
      <c r="A25" s="44">
        <f>IF(F25&lt;&gt;"",1+MAX($A$5:A24),"")</f>
        <v>13</v>
      </c>
      <c r="B25" s="51"/>
      <c r="C25" s="46" t="s">
        <v>40</v>
      </c>
      <c r="D25" s="53">
        <v>24.17</v>
      </c>
      <c r="E25" s="48">
        <v>0.05</v>
      </c>
      <c r="F25" s="47">
        <f t="shared" si="0"/>
        <v>25.3785</v>
      </c>
      <c r="G25" s="49" t="s">
        <v>28</v>
      </c>
      <c r="H25" s="50">
        <v>9.62745222929936</v>
      </c>
      <c r="I25" s="50">
        <f t="shared" si="5"/>
        <v>244.330296401274</v>
      </c>
      <c r="J25" s="74">
        <v>0.169426751592357</v>
      </c>
      <c r="K25" s="75">
        <v>70.94304</v>
      </c>
      <c r="L25" s="76">
        <f t="shared" si="6"/>
        <v>4.29979681528663</v>
      </c>
      <c r="M25" s="77">
        <f t="shared" si="7"/>
        <v>305.040657458752</v>
      </c>
      <c r="N25" s="78">
        <f t="shared" si="8"/>
        <v>549.370953860026</v>
      </c>
      <c r="O25" s="79"/>
      <c r="P25" s="80"/>
    </row>
    <row r="26" ht="15" spans="1:16">
      <c r="A26" s="44">
        <f>IF(F26&lt;&gt;"",1+MAX($A$5:A25),"")</f>
        <v>14</v>
      </c>
      <c r="B26" s="51"/>
      <c r="C26" s="46" t="s">
        <v>41</v>
      </c>
      <c r="D26" s="53">
        <v>21.2</v>
      </c>
      <c r="E26" s="48">
        <v>0.05</v>
      </c>
      <c r="F26" s="47">
        <f t="shared" si="0"/>
        <v>22.26</v>
      </c>
      <c r="G26" s="49" t="s">
        <v>28</v>
      </c>
      <c r="H26" s="50">
        <v>8.55773531493277</v>
      </c>
      <c r="I26" s="50">
        <f t="shared" si="5"/>
        <v>190.495188110403</v>
      </c>
      <c r="J26" s="74">
        <v>0.150601556970984</v>
      </c>
      <c r="K26" s="75">
        <v>70.94304</v>
      </c>
      <c r="L26" s="76">
        <f t="shared" si="6"/>
        <v>3.3523906581741</v>
      </c>
      <c r="M26" s="77">
        <f t="shared" si="7"/>
        <v>237.828784558471</v>
      </c>
      <c r="N26" s="78">
        <f t="shared" si="8"/>
        <v>428.323972668875</v>
      </c>
      <c r="O26" s="79"/>
      <c r="P26" s="80"/>
    </row>
    <row r="27" ht="15" spans="1:16">
      <c r="A27" s="44">
        <f>IF(F27&lt;&gt;"",1+MAX($A$5:A26),"")</f>
        <v>15</v>
      </c>
      <c r="B27" s="51"/>
      <c r="C27" s="46" t="s">
        <v>42</v>
      </c>
      <c r="D27" s="53">
        <v>27.14</v>
      </c>
      <c r="E27" s="48">
        <v>0.05</v>
      </c>
      <c r="F27" s="47">
        <f t="shared" si="0"/>
        <v>28.497</v>
      </c>
      <c r="G27" s="49" t="s">
        <v>28</v>
      </c>
      <c r="H27" s="50">
        <v>9.62745222929936</v>
      </c>
      <c r="I27" s="50">
        <f t="shared" si="5"/>
        <v>274.353506178344</v>
      </c>
      <c r="J27" s="74">
        <v>0.169426751592357</v>
      </c>
      <c r="K27" s="75">
        <v>70.94304</v>
      </c>
      <c r="L27" s="76">
        <f t="shared" si="6"/>
        <v>4.82815414012739</v>
      </c>
      <c r="M27" s="77">
        <f t="shared" si="7"/>
        <v>342.523932289223</v>
      </c>
      <c r="N27" s="78">
        <f t="shared" si="8"/>
        <v>616.877438467567</v>
      </c>
      <c r="O27" s="79"/>
      <c r="P27" s="80"/>
    </row>
    <row r="28" ht="15" spans="1:16">
      <c r="A28" s="44">
        <f>IF(F28&lt;&gt;"",1+MAX($A$5:A27),"")</f>
        <v>16</v>
      </c>
      <c r="B28" s="51"/>
      <c r="C28" s="46" t="s">
        <v>43</v>
      </c>
      <c r="D28" s="53">
        <v>19.5</v>
      </c>
      <c r="E28" s="48">
        <v>0.05</v>
      </c>
      <c r="F28" s="47">
        <f t="shared" si="0"/>
        <v>20.475</v>
      </c>
      <c r="G28" s="49" t="s">
        <v>28</v>
      </c>
      <c r="H28" s="50">
        <v>10.697169143666</v>
      </c>
      <c r="I28" s="50">
        <f t="shared" si="5"/>
        <v>219.02453821656</v>
      </c>
      <c r="J28" s="74">
        <v>0.18825194621373</v>
      </c>
      <c r="K28" s="75">
        <v>70.94304</v>
      </c>
      <c r="L28" s="76">
        <f t="shared" si="6"/>
        <v>3.85445859872612</v>
      </c>
      <c r="M28" s="77">
        <f t="shared" si="7"/>
        <v>273.447010547771</v>
      </c>
      <c r="N28" s="78">
        <f t="shared" si="8"/>
        <v>492.471548764331</v>
      </c>
      <c r="O28" s="79"/>
      <c r="P28" s="80"/>
    </row>
    <row r="29" ht="15" spans="1:16">
      <c r="A29" s="44">
        <f>IF(F29&lt;&gt;"",1+MAX($A$5:A28),"")</f>
        <v>17</v>
      </c>
      <c r="B29" s="51"/>
      <c r="C29" s="46" t="s">
        <v>44</v>
      </c>
      <c r="D29" s="53">
        <v>11.22</v>
      </c>
      <c r="E29" s="48">
        <v>0.05</v>
      </c>
      <c r="F29" s="47">
        <f t="shared" si="0"/>
        <v>11.781</v>
      </c>
      <c r="G29" s="49" t="s">
        <v>28</v>
      </c>
      <c r="H29" s="50">
        <v>21.3943382873319</v>
      </c>
      <c r="I29" s="50">
        <f t="shared" si="5"/>
        <v>252.046699363057</v>
      </c>
      <c r="J29" s="74">
        <v>0.376503892427459</v>
      </c>
      <c r="K29" s="75">
        <v>70.94304</v>
      </c>
      <c r="L29" s="76">
        <f t="shared" si="6"/>
        <v>4.4355923566879</v>
      </c>
      <c r="M29" s="77">
        <f t="shared" si="7"/>
        <v>314.674405984204</v>
      </c>
      <c r="N29" s="78">
        <f t="shared" si="8"/>
        <v>566.721105347261</v>
      </c>
      <c r="O29" s="79"/>
      <c r="P29" s="80"/>
    </row>
    <row r="30" ht="15" spans="1:16">
      <c r="A30" s="44">
        <f>IF(F30&lt;&gt;"",1+MAX($A$5:A29),"")</f>
        <v>18</v>
      </c>
      <c r="B30" s="51"/>
      <c r="C30" s="46" t="s">
        <v>45</v>
      </c>
      <c r="D30" s="53">
        <v>6.93</v>
      </c>
      <c r="E30" s="48">
        <v>0.05</v>
      </c>
      <c r="F30" s="47">
        <f t="shared" si="0"/>
        <v>7.2765</v>
      </c>
      <c r="G30" s="49" t="s">
        <v>28</v>
      </c>
      <c r="H30" s="50">
        <v>17.6503290870488</v>
      </c>
      <c r="I30" s="50">
        <f t="shared" si="5"/>
        <v>128.432619601911</v>
      </c>
      <c r="J30" s="74">
        <v>0.310615711252654</v>
      </c>
      <c r="K30" s="75">
        <v>70.94304</v>
      </c>
      <c r="L30" s="76">
        <f t="shared" si="6"/>
        <v>2.26019522292994</v>
      </c>
      <c r="M30" s="77">
        <f t="shared" si="7"/>
        <v>160.345120108127</v>
      </c>
      <c r="N30" s="78">
        <f t="shared" si="8"/>
        <v>288.777739710038</v>
      </c>
      <c r="O30" s="79"/>
      <c r="P30" s="80"/>
    </row>
    <row r="31" ht="15" spans="1:16">
      <c r="A31" s="44">
        <f>IF(F31&lt;&gt;"",1+MAX($A$5:A30),"")</f>
        <v>19</v>
      </c>
      <c r="B31" s="51"/>
      <c r="C31" s="46" t="s">
        <v>46</v>
      </c>
      <c r="D31" s="53">
        <v>1</v>
      </c>
      <c r="E31" s="48">
        <v>0</v>
      </c>
      <c r="F31" s="47">
        <f t="shared" si="0"/>
        <v>1</v>
      </c>
      <c r="G31" s="49" t="s">
        <v>47</v>
      </c>
      <c r="H31" s="50">
        <v>2000.28439472607</v>
      </c>
      <c r="I31" s="50">
        <f t="shared" si="5"/>
        <v>2000.28439472607</v>
      </c>
      <c r="J31" s="74">
        <v>35.1664299205591</v>
      </c>
      <c r="K31" s="75">
        <v>70.94304</v>
      </c>
      <c r="L31" s="76">
        <f t="shared" si="6"/>
        <v>35.1664299205591</v>
      </c>
      <c r="M31" s="77">
        <f t="shared" si="7"/>
        <v>2494.81344451142</v>
      </c>
      <c r="N31" s="78">
        <f t="shared" si="8"/>
        <v>4495.09783923749</v>
      </c>
      <c r="O31" s="79"/>
      <c r="P31" s="80"/>
    </row>
    <row r="32" ht="15" spans="1:16">
      <c r="A32" s="44" t="str">
        <f>IF(F32&lt;&gt;"",1+MAX($A$5:A31),"")</f>
        <v/>
      </c>
      <c r="B32" s="51"/>
      <c r="C32" s="46"/>
      <c r="D32" s="53"/>
      <c r="E32" s="48"/>
      <c r="F32" s="47"/>
      <c r="G32" s="49"/>
      <c r="H32" s="50"/>
      <c r="I32" s="50"/>
      <c r="J32" s="74"/>
      <c r="K32" s="75"/>
      <c r="L32" s="76"/>
      <c r="M32" s="77"/>
      <c r="N32" s="78"/>
      <c r="O32" s="79"/>
      <c r="P32" s="80"/>
    </row>
    <row r="33" ht="15" spans="1:16">
      <c r="A33" s="44" t="str">
        <f>IF(F33&lt;&gt;"",1+MAX($A$5:A32),"")</f>
        <v/>
      </c>
      <c r="B33" s="51"/>
      <c r="C33" s="52" t="s">
        <v>48</v>
      </c>
      <c r="D33" s="53"/>
      <c r="E33" s="48"/>
      <c r="F33" s="47"/>
      <c r="G33" s="49"/>
      <c r="H33" s="50"/>
      <c r="I33" s="50"/>
      <c r="J33" s="74"/>
      <c r="K33" s="75"/>
      <c r="L33" s="76"/>
      <c r="M33" s="77"/>
      <c r="N33" s="78"/>
      <c r="O33" s="79"/>
      <c r="P33" s="81"/>
    </row>
    <row r="34" ht="15" spans="1:16">
      <c r="A34" s="44">
        <f>IF(F34&lt;&gt;"",1+MAX($A$5:A33),"")</f>
        <v>20</v>
      </c>
      <c r="B34" s="51"/>
      <c r="C34" s="46" t="s">
        <v>49</v>
      </c>
      <c r="D34" s="53">
        <v>4926.5120082</v>
      </c>
      <c r="E34" s="48">
        <v>0.1</v>
      </c>
      <c r="F34" s="47">
        <f>D34*(1+E34)</f>
        <v>5419.16320902</v>
      </c>
      <c r="G34" s="49" t="s">
        <v>50</v>
      </c>
      <c r="H34" s="50">
        <v>1.25125</v>
      </c>
      <c r="I34" s="50">
        <f t="shared" ref="I34" si="9">F34*H34</f>
        <v>6780.72796528627</v>
      </c>
      <c r="J34" s="74">
        <v>0.035</v>
      </c>
      <c r="K34" s="75">
        <v>67.96776</v>
      </c>
      <c r="L34" s="76">
        <f t="shared" ref="L34" si="10">J34*F34</f>
        <v>189.6707123157</v>
      </c>
      <c r="M34" s="77">
        <f t="shared" ref="M34" si="11">L34*K34</f>
        <v>12891.4934537025</v>
      </c>
      <c r="N34" s="78">
        <f t="shared" ref="N34" si="12">M34+I34</f>
        <v>19672.2214189888</v>
      </c>
      <c r="O34" s="79"/>
      <c r="P34" s="80"/>
    </row>
    <row r="35" ht="15" spans="1:16">
      <c r="A35" s="44" t="str">
        <f>IF(F35&lt;&gt;"",1+MAX($A$5:A34),"")</f>
        <v/>
      </c>
      <c r="B35" s="51"/>
      <c r="C35" s="46"/>
      <c r="D35" s="53"/>
      <c r="E35" s="48"/>
      <c r="F35" s="47"/>
      <c r="G35" s="49"/>
      <c r="H35" s="50"/>
      <c r="I35" s="50"/>
      <c r="J35" s="74"/>
      <c r="K35" s="75"/>
      <c r="L35" s="76"/>
      <c r="M35" s="77"/>
      <c r="N35" s="78"/>
      <c r="O35" s="79"/>
      <c r="P35" s="80"/>
    </row>
    <row r="36" ht="15" spans="1:16">
      <c r="A36" s="44" t="str">
        <f>IF(F36&lt;&gt;"",1+MAX($A$5:A35),"")</f>
        <v/>
      </c>
      <c r="B36" s="51"/>
      <c r="C36" s="52" t="s">
        <v>51</v>
      </c>
      <c r="D36" s="53"/>
      <c r="E36" s="48"/>
      <c r="F36" s="47"/>
      <c r="G36" s="49"/>
      <c r="H36" s="50"/>
      <c r="I36" s="50"/>
      <c r="J36" s="74"/>
      <c r="K36" s="75"/>
      <c r="L36" s="76"/>
      <c r="M36" s="77"/>
      <c r="N36" s="78"/>
      <c r="O36" s="79"/>
      <c r="P36" s="80"/>
    </row>
    <row r="37" ht="15" spans="1:16">
      <c r="A37" s="44">
        <f>IF(F37&lt;&gt;"",1+MAX($A$5:A36),"")</f>
        <v>21</v>
      </c>
      <c r="B37" s="51"/>
      <c r="C37" s="46" t="s">
        <v>52</v>
      </c>
      <c r="D37" s="53">
        <v>4</v>
      </c>
      <c r="E37" s="48">
        <v>0</v>
      </c>
      <c r="F37" s="47">
        <f>D37*(1+E37)</f>
        <v>4</v>
      </c>
      <c r="G37" s="49" t="s">
        <v>53</v>
      </c>
      <c r="H37" s="50">
        <v>77.077</v>
      </c>
      <c r="I37" s="50">
        <f t="shared" ref="I37:I47" si="13">F37*H37</f>
        <v>308.308</v>
      </c>
      <c r="J37" s="74">
        <v>0.85</v>
      </c>
      <c r="K37" s="75">
        <v>80.2424</v>
      </c>
      <c r="L37" s="76">
        <f t="shared" ref="L37:L47" si="14">J37*F37</f>
        <v>3.4</v>
      </c>
      <c r="M37" s="77">
        <f t="shared" ref="M37:M47" si="15">L37*K37</f>
        <v>272.82416</v>
      </c>
      <c r="N37" s="78">
        <f t="shared" ref="N37:N47" si="16">M37+I37</f>
        <v>581.13216</v>
      </c>
      <c r="O37" s="79"/>
      <c r="P37" s="80"/>
    </row>
    <row r="38" ht="15" spans="1:16">
      <c r="A38" s="44">
        <f>IF(F38&lt;&gt;"",1+MAX($A$5:A37),"")</f>
        <v>22</v>
      </c>
      <c r="B38" s="51"/>
      <c r="C38" s="46" t="s">
        <v>54</v>
      </c>
      <c r="D38" s="53">
        <v>8</v>
      </c>
      <c r="E38" s="48">
        <v>0</v>
      </c>
      <c r="F38" s="47">
        <f t="shared" ref="F38:F47" si="17">D38*(1+E38)</f>
        <v>8</v>
      </c>
      <c r="G38" s="49" t="s">
        <v>53</v>
      </c>
      <c r="H38" s="50">
        <v>85.085</v>
      </c>
      <c r="I38" s="50">
        <f t="shared" si="13"/>
        <v>680.68</v>
      </c>
      <c r="J38" s="74">
        <v>0.377</v>
      </c>
      <c r="K38" s="75">
        <v>80.2424</v>
      </c>
      <c r="L38" s="76">
        <f t="shared" si="14"/>
        <v>3.016</v>
      </c>
      <c r="M38" s="77">
        <f t="shared" si="15"/>
        <v>242.0110784</v>
      </c>
      <c r="N38" s="78">
        <f t="shared" si="16"/>
        <v>922.6910784</v>
      </c>
      <c r="O38" s="79"/>
      <c r="P38" s="80"/>
    </row>
    <row r="39" ht="15" spans="1:16">
      <c r="A39" s="44">
        <f>IF(F39&lt;&gt;"",1+MAX($A$5:A38),"")</f>
        <v>23</v>
      </c>
      <c r="B39" s="51"/>
      <c r="C39" s="46" t="s">
        <v>55</v>
      </c>
      <c r="D39" s="53">
        <v>1</v>
      </c>
      <c r="E39" s="48">
        <v>0</v>
      </c>
      <c r="F39" s="47">
        <f t="shared" si="17"/>
        <v>1</v>
      </c>
      <c r="G39" s="49" t="s">
        <v>53</v>
      </c>
      <c r="H39" s="50">
        <v>49.69965</v>
      </c>
      <c r="I39" s="50">
        <f t="shared" si="13"/>
        <v>49.69965</v>
      </c>
      <c r="J39" s="74">
        <v>0.45</v>
      </c>
      <c r="K39" s="75">
        <v>80.2424</v>
      </c>
      <c r="L39" s="76">
        <f t="shared" si="14"/>
        <v>0.45</v>
      </c>
      <c r="M39" s="77">
        <f t="shared" si="15"/>
        <v>36.10908</v>
      </c>
      <c r="N39" s="78">
        <f t="shared" si="16"/>
        <v>85.80873</v>
      </c>
      <c r="O39" s="79"/>
      <c r="P39" s="80"/>
    </row>
    <row r="40" ht="15" spans="1:16">
      <c r="A40" s="44">
        <f>IF(F40&lt;&gt;"",1+MAX($A$5:A39),"")</f>
        <v>24</v>
      </c>
      <c r="B40" s="51"/>
      <c r="C40" s="46" t="s">
        <v>56</v>
      </c>
      <c r="D40" s="53">
        <v>1</v>
      </c>
      <c r="E40" s="48">
        <v>0</v>
      </c>
      <c r="F40" s="47">
        <f t="shared" si="17"/>
        <v>1</v>
      </c>
      <c r="G40" s="49" t="s">
        <v>53</v>
      </c>
      <c r="H40" s="50">
        <v>135.12499</v>
      </c>
      <c r="I40" s="50">
        <f t="shared" si="13"/>
        <v>135.12499</v>
      </c>
      <c r="J40" s="74">
        <v>1.224</v>
      </c>
      <c r="K40" s="75">
        <v>80.2424</v>
      </c>
      <c r="L40" s="76">
        <f t="shared" si="14"/>
        <v>1.224</v>
      </c>
      <c r="M40" s="77">
        <f t="shared" si="15"/>
        <v>98.2166976</v>
      </c>
      <c r="N40" s="78">
        <f t="shared" si="16"/>
        <v>233.3416876</v>
      </c>
      <c r="O40" s="79"/>
      <c r="P40" s="80"/>
    </row>
    <row r="41" ht="15" spans="1:16">
      <c r="A41" s="44">
        <f>IF(F41&lt;&gt;"",1+MAX($A$5:A40),"")</f>
        <v>25</v>
      </c>
      <c r="B41" s="51"/>
      <c r="C41" s="46" t="s">
        <v>57</v>
      </c>
      <c r="D41" s="53">
        <v>2</v>
      </c>
      <c r="E41" s="48">
        <v>0</v>
      </c>
      <c r="F41" s="47">
        <f t="shared" si="17"/>
        <v>2</v>
      </c>
      <c r="G41" s="49" t="s">
        <v>53</v>
      </c>
      <c r="H41" s="50">
        <v>59.059</v>
      </c>
      <c r="I41" s="50">
        <f t="shared" si="13"/>
        <v>118.118</v>
      </c>
      <c r="J41" s="74">
        <v>0.441</v>
      </c>
      <c r="K41" s="75">
        <v>80.2424</v>
      </c>
      <c r="L41" s="76">
        <f t="shared" si="14"/>
        <v>0.882</v>
      </c>
      <c r="M41" s="77">
        <f t="shared" si="15"/>
        <v>70.7737968</v>
      </c>
      <c r="N41" s="78">
        <f t="shared" si="16"/>
        <v>188.8917968</v>
      </c>
      <c r="O41" s="79"/>
      <c r="P41" s="80"/>
    </row>
    <row r="42" ht="15" spans="1:16">
      <c r="A42" s="44">
        <f>IF(F42&lt;&gt;"",1+MAX($A$5:A41),"")</f>
        <v>26</v>
      </c>
      <c r="B42" s="51"/>
      <c r="C42" s="46" t="s">
        <v>58</v>
      </c>
      <c r="D42" s="53">
        <v>4</v>
      </c>
      <c r="E42" s="48">
        <v>0</v>
      </c>
      <c r="F42" s="47">
        <f t="shared" si="17"/>
        <v>4</v>
      </c>
      <c r="G42" s="49" t="s">
        <v>53</v>
      </c>
      <c r="H42" s="50">
        <v>59.059</v>
      </c>
      <c r="I42" s="50">
        <f t="shared" si="13"/>
        <v>236.236</v>
      </c>
      <c r="J42" s="74">
        <v>0.441</v>
      </c>
      <c r="K42" s="75">
        <v>80.2424</v>
      </c>
      <c r="L42" s="76">
        <f t="shared" si="14"/>
        <v>1.764</v>
      </c>
      <c r="M42" s="77">
        <f t="shared" si="15"/>
        <v>141.5475936</v>
      </c>
      <c r="N42" s="78">
        <f t="shared" si="16"/>
        <v>377.7835936</v>
      </c>
      <c r="O42" s="79"/>
      <c r="P42" s="80"/>
    </row>
    <row r="43" ht="15" spans="1:16">
      <c r="A43" s="44">
        <f>IF(F43&lt;&gt;"",1+MAX($A$5:A42),"")</f>
        <v>27</v>
      </c>
      <c r="B43" s="51"/>
      <c r="C43" s="46" t="s">
        <v>59</v>
      </c>
      <c r="D43" s="53">
        <v>3</v>
      </c>
      <c r="E43" s="48">
        <v>0</v>
      </c>
      <c r="F43" s="47">
        <f t="shared" si="17"/>
        <v>3</v>
      </c>
      <c r="G43" s="49" t="s">
        <v>53</v>
      </c>
      <c r="H43" s="50">
        <v>45.045</v>
      </c>
      <c r="I43" s="50">
        <f t="shared" si="13"/>
        <v>135.135</v>
      </c>
      <c r="J43" s="74">
        <v>0.322</v>
      </c>
      <c r="K43" s="75">
        <v>80.2424</v>
      </c>
      <c r="L43" s="76">
        <f t="shared" si="14"/>
        <v>0.966</v>
      </c>
      <c r="M43" s="77">
        <f t="shared" si="15"/>
        <v>77.5141584</v>
      </c>
      <c r="N43" s="78">
        <f t="shared" si="16"/>
        <v>212.6491584</v>
      </c>
      <c r="O43" s="79"/>
      <c r="P43" s="80"/>
    </row>
    <row r="44" ht="15" spans="1:16">
      <c r="A44" s="44">
        <f>IF(F44&lt;&gt;"",1+MAX($A$5:A43),"")</f>
        <v>28</v>
      </c>
      <c r="B44" s="51"/>
      <c r="C44" s="46" t="s">
        <v>60</v>
      </c>
      <c r="D44" s="53">
        <v>37</v>
      </c>
      <c r="E44" s="48">
        <v>0</v>
      </c>
      <c r="F44" s="47">
        <f t="shared" si="17"/>
        <v>37</v>
      </c>
      <c r="G44" s="49" t="s">
        <v>53</v>
      </c>
      <c r="H44" s="50">
        <v>223.26304</v>
      </c>
      <c r="I44" s="50">
        <f t="shared" si="13"/>
        <v>8260.73248</v>
      </c>
      <c r="J44" s="74">
        <v>0.425</v>
      </c>
      <c r="K44" s="75">
        <v>78.9544</v>
      </c>
      <c r="L44" s="76">
        <f t="shared" si="14"/>
        <v>15.725</v>
      </c>
      <c r="M44" s="77">
        <f t="shared" si="15"/>
        <v>1241.55794</v>
      </c>
      <c r="N44" s="78">
        <f t="shared" si="16"/>
        <v>9502.29042</v>
      </c>
      <c r="O44" s="79"/>
      <c r="P44" s="80"/>
    </row>
    <row r="45" ht="15" spans="1:16">
      <c r="A45" s="44">
        <f>IF(F45&lt;&gt;"",1+MAX($A$5:A44),"")</f>
        <v>29</v>
      </c>
      <c r="B45" s="51"/>
      <c r="C45" s="46" t="s">
        <v>61</v>
      </c>
      <c r="D45" s="53">
        <v>96</v>
      </c>
      <c r="E45" s="48">
        <v>0</v>
      </c>
      <c r="F45" s="47">
        <f t="shared" si="17"/>
        <v>96</v>
      </c>
      <c r="G45" s="49" t="s">
        <v>53</v>
      </c>
      <c r="H45" s="50">
        <v>180.18</v>
      </c>
      <c r="I45" s="50">
        <f t="shared" si="13"/>
        <v>17297.28</v>
      </c>
      <c r="J45" s="74">
        <v>0.4</v>
      </c>
      <c r="K45" s="75">
        <v>78.9544</v>
      </c>
      <c r="L45" s="76">
        <f t="shared" si="14"/>
        <v>38.4</v>
      </c>
      <c r="M45" s="77">
        <f t="shared" si="15"/>
        <v>3031.84896</v>
      </c>
      <c r="N45" s="78">
        <f t="shared" si="16"/>
        <v>20329.12896</v>
      </c>
      <c r="O45" s="79"/>
      <c r="P45" s="80"/>
    </row>
    <row r="46" ht="15" spans="1:16">
      <c r="A46" s="44">
        <f>IF(F46&lt;&gt;"",1+MAX($A$5:A45),"")</f>
        <v>30</v>
      </c>
      <c r="B46" s="51"/>
      <c r="C46" s="46" t="s">
        <v>62</v>
      </c>
      <c r="D46" s="53">
        <v>1</v>
      </c>
      <c r="E46" s="48">
        <v>0</v>
      </c>
      <c r="F46" s="47">
        <f t="shared" si="17"/>
        <v>1</v>
      </c>
      <c r="G46" s="49" t="s">
        <v>53</v>
      </c>
      <c r="H46" s="50">
        <v>176.176</v>
      </c>
      <c r="I46" s="50">
        <f t="shared" si="13"/>
        <v>176.176</v>
      </c>
      <c r="J46" s="74">
        <v>0.941</v>
      </c>
      <c r="K46" s="75">
        <v>75.992</v>
      </c>
      <c r="L46" s="76">
        <f t="shared" si="14"/>
        <v>0.941</v>
      </c>
      <c r="M46" s="77">
        <f t="shared" si="15"/>
        <v>71.508472</v>
      </c>
      <c r="N46" s="78">
        <f t="shared" si="16"/>
        <v>247.684472</v>
      </c>
      <c r="O46" s="79"/>
      <c r="P46" s="80"/>
    </row>
    <row r="47" ht="15" spans="1:16">
      <c r="A47" s="44">
        <f>IF(F47&lt;&gt;"",1+MAX($A$5:A46),"")</f>
        <v>31</v>
      </c>
      <c r="B47" s="51"/>
      <c r="C47" s="46" t="s">
        <v>63</v>
      </c>
      <c r="D47" s="53">
        <v>4</v>
      </c>
      <c r="E47" s="48">
        <v>0</v>
      </c>
      <c r="F47" s="47">
        <f t="shared" si="17"/>
        <v>4</v>
      </c>
      <c r="G47" s="49" t="s">
        <v>53</v>
      </c>
      <c r="H47" s="50">
        <v>194.16397</v>
      </c>
      <c r="I47" s="50">
        <f t="shared" si="13"/>
        <v>776.65588</v>
      </c>
      <c r="J47" s="74">
        <v>0.618</v>
      </c>
      <c r="K47" s="75">
        <v>80.2424</v>
      </c>
      <c r="L47" s="76">
        <f t="shared" si="14"/>
        <v>2.472</v>
      </c>
      <c r="M47" s="77">
        <f t="shared" si="15"/>
        <v>198.3592128</v>
      </c>
      <c r="N47" s="78">
        <f t="shared" si="16"/>
        <v>975.0150928</v>
      </c>
      <c r="O47" s="79"/>
      <c r="P47" s="80"/>
    </row>
    <row r="48" ht="15" spans="1:16">
      <c r="A48" s="44" t="str">
        <f>IF(F48&lt;&gt;"",1+MAX($A$5:A47),"")</f>
        <v/>
      </c>
      <c r="B48" s="51"/>
      <c r="C48" s="46"/>
      <c r="D48" s="53"/>
      <c r="E48" s="48"/>
      <c r="F48" s="47"/>
      <c r="G48" s="49"/>
      <c r="H48" s="50"/>
      <c r="I48" s="50"/>
      <c r="J48" s="74"/>
      <c r="K48" s="75"/>
      <c r="L48" s="76"/>
      <c r="M48" s="77"/>
      <c r="N48" s="78"/>
      <c r="O48" s="79"/>
      <c r="P48" s="80"/>
    </row>
    <row r="49" ht="15" spans="1:16">
      <c r="A49" s="44" t="str">
        <f>IF(F49&lt;&gt;"",1+MAX($A$5:A48),"")</f>
        <v/>
      </c>
      <c r="B49" s="51"/>
      <c r="C49" s="52" t="s">
        <v>64</v>
      </c>
      <c r="D49" s="53"/>
      <c r="E49" s="48"/>
      <c r="F49" s="47"/>
      <c r="G49" s="49"/>
      <c r="H49" s="50"/>
      <c r="I49" s="50"/>
      <c r="J49" s="74"/>
      <c r="K49" s="75"/>
      <c r="L49" s="76"/>
      <c r="M49" s="77"/>
      <c r="N49" s="78"/>
      <c r="O49" s="79"/>
      <c r="P49" s="81"/>
    </row>
    <row r="50" ht="28.8" spans="1:16">
      <c r="A50" s="44">
        <f>IF(F50&lt;&gt;"",1+MAX($A$5:A49),"")</f>
        <v>32</v>
      </c>
      <c r="B50" s="51"/>
      <c r="C50" s="46" t="s">
        <v>65</v>
      </c>
      <c r="D50" s="53">
        <v>1</v>
      </c>
      <c r="E50" s="48">
        <v>0</v>
      </c>
      <c r="F50" s="47">
        <f t="shared" ref="F50:F61" si="18">D50*(1+E50)</f>
        <v>1</v>
      </c>
      <c r="G50" s="49" t="s">
        <v>53</v>
      </c>
      <c r="H50" s="50">
        <v>56.056</v>
      </c>
      <c r="I50" s="50">
        <f t="shared" ref="I50:I65" si="19">F50*H50</f>
        <v>56.056</v>
      </c>
      <c r="J50" s="74">
        <v>0.385</v>
      </c>
      <c r="K50" s="75">
        <v>80.2424</v>
      </c>
      <c r="L50" s="76">
        <f t="shared" ref="L50:L65" si="20">J50*F50</f>
        <v>0.385</v>
      </c>
      <c r="M50" s="77">
        <f t="shared" ref="M50:M65" si="21">L50*K50</f>
        <v>30.893324</v>
      </c>
      <c r="N50" s="78">
        <f t="shared" ref="N50:N65" si="22">M50+I50</f>
        <v>86.949324</v>
      </c>
      <c r="O50" s="79"/>
      <c r="P50" s="80"/>
    </row>
    <row r="51" ht="28.8" spans="1:16">
      <c r="A51" s="44">
        <f>IF(F51&lt;&gt;"",1+MAX($A$5:A50),"")</f>
        <v>33</v>
      </c>
      <c r="B51" s="51"/>
      <c r="C51" s="46" t="s">
        <v>66</v>
      </c>
      <c r="D51" s="53">
        <v>1</v>
      </c>
      <c r="E51" s="48">
        <v>0</v>
      </c>
      <c r="F51" s="47">
        <f t="shared" si="18"/>
        <v>1</v>
      </c>
      <c r="G51" s="49" t="s">
        <v>53</v>
      </c>
      <c r="H51" s="50">
        <v>58.058</v>
      </c>
      <c r="I51" s="50">
        <f t="shared" si="19"/>
        <v>58.058</v>
      </c>
      <c r="J51" s="74">
        <v>0.41</v>
      </c>
      <c r="K51" s="75">
        <v>80.2424</v>
      </c>
      <c r="L51" s="76">
        <f t="shared" si="20"/>
        <v>0.41</v>
      </c>
      <c r="M51" s="77">
        <f t="shared" si="21"/>
        <v>32.899384</v>
      </c>
      <c r="N51" s="78">
        <f t="shared" si="22"/>
        <v>90.957384</v>
      </c>
      <c r="O51" s="79"/>
      <c r="P51" s="80"/>
    </row>
    <row r="52" ht="28.8" spans="1:16">
      <c r="A52" s="44">
        <f>IF(F52&lt;&gt;"",1+MAX($A$5:A51),"")</f>
        <v>34</v>
      </c>
      <c r="B52" s="51"/>
      <c r="C52" s="46" t="s">
        <v>67</v>
      </c>
      <c r="D52" s="53">
        <v>2</v>
      </c>
      <c r="E52" s="48">
        <v>0</v>
      </c>
      <c r="F52" s="47">
        <f t="shared" si="18"/>
        <v>2</v>
      </c>
      <c r="G52" s="49" t="s">
        <v>53</v>
      </c>
      <c r="H52" s="50">
        <v>58.058</v>
      </c>
      <c r="I52" s="50">
        <f t="shared" si="19"/>
        <v>116.116</v>
      </c>
      <c r="J52" s="74">
        <v>0.41</v>
      </c>
      <c r="K52" s="75">
        <v>80.2424</v>
      </c>
      <c r="L52" s="76">
        <f t="shared" si="20"/>
        <v>0.82</v>
      </c>
      <c r="M52" s="77">
        <f t="shared" si="21"/>
        <v>65.798768</v>
      </c>
      <c r="N52" s="78">
        <f t="shared" si="22"/>
        <v>181.914768</v>
      </c>
      <c r="O52" s="79"/>
      <c r="P52" s="80"/>
    </row>
    <row r="53" ht="28.8" spans="1:16">
      <c r="A53" s="44">
        <f>IF(F53&lt;&gt;"",1+MAX($A$5:A52),"")</f>
        <v>35</v>
      </c>
      <c r="B53" s="51"/>
      <c r="C53" s="46" t="s">
        <v>68</v>
      </c>
      <c r="D53" s="53">
        <v>1</v>
      </c>
      <c r="E53" s="48">
        <v>0</v>
      </c>
      <c r="F53" s="47">
        <f t="shared" si="18"/>
        <v>1</v>
      </c>
      <c r="G53" s="49" t="s">
        <v>53</v>
      </c>
      <c r="H53" s="50">
        <v>87.087</v>
      </c>
      <c r="I53" s="50">
        <f t="shared" si="19"/>
        <v>87.087</v>
      </c>
      <c r="J53" s="74">
        <v>0.441</v>
      </c>
      <c r="K53" s="75">
        <v>80.2424</v>
      </c>
      <c r="L53" s="76">
        <f t="shared" si="20"/>
        <v>0.441</v>
      </c>
      <c r="M53" s="77">
        <f t="shared" si="21"/>
        <v>35.3868984</v>
      </c>
      <c r="N53" s="78">
        <f t="shared" si="22"/>
        <v>122.4738984</v>
      </c>
      <c r="O53" s="79"/>
      <c r="P53" s="80"/>
    </row>
    <row r="54" ht="28.8" spans="1:16">
      <c r="A54" s="44">
        <f>IF(F54&lt;&gt;"",1+MAX($A$5:A53),"")</f>
        <v>36</v>
      </c>
      <c r="B54" s="51"/>
      <c r="C54" s="46" t="s">
        <v>69</v>
      </c>
      <c r="D54" s="53">
        <v>1</v>
      </c>
      <c r="E54" s="48">
        <v>0</v>
      </c>
      <c r="F54" s="47">
        <f t="shared" si="18"/>
        <v>1</v>
      </c>
      <c r="G54" s="49" t="s">
        <v>53</v>
      </c>
      <c r="H54" s="50">
        <v>67.2672</v>
      </c>
      <c r="I54" s="50">
        <f t="shared" si="19"/>
        <v>67.2672</v>
      </c>
      <c r="J54" s="74">
        <v>0.337</v>
      </c>
      <c r="K54" s="75">
        <v>80.2424</v>
      </c>
      <c r="L54" s="76">
        <f t="shared" si="20"/>
        <v>0.337</v>
      </c>
      <c r="M54" s="77">
        <f t="shared" si="21"/>
        <v>27.0416888</v>
      </c>
      <c r="N54" s="78">
        <f t="shared" si="22"/>
        <v>94.3088888</v>
      </c>
      <c r="O54" s="79"/>
      <c r="P54" s="80"/>
    </row>
    <row r="55" ht="28.8" spans="1:16">
      <c r="A55" s="44">
        <f>IF(F55&lt;&gt;"",1+MAX($A$5:A54),"")</f>
        <v>37</v>
      </c>
      <c r="B55" s="51"/>
      <c r="C55" s="46" t="s">
        <v>70</v>
      </c>
      <c r="D55" s="53">
        <v>1</v>
      </c>
      <c r="E55" s="48">
        <v>0</v>
      </c>
      <c r="F55" s="47">
        <f t="shared" si="18"/>
        <v>1</v>
      </c>
      <c r="G55" s="49" t="s">
        <v>53</v>
      </c>
      <c r="H55" s="50">
        <v>67.2672</v>
      </c>
      <c r="I55" s="50">
        <f t="shared" si="19"/>
        <v>67.2672</v>
      </c>
      <c r="J55" s="74">
        <v>0.337</v>
      </c>
      <c r="K55" s="75">
        <v>80.2424</v>
      </c>
      <c r="L55" s="76">
        <f t="shared" si="20"/>
        <v>0.337</v>
      </c>
      <c r="M55" s="77">
        <f t="shared" si="21"/>
        <v>27.0416888</v>
      </c>
      <c r="N55" s="78">
        <f t="shared" si="22"/>
        <v>94.3088888</v>
      </c>
      <c r="O55" s="79"/>
      <c r="P55" s="80"/>
    </row>
    <row r="56" ht="28.8" spans="1:16">
      <c r="A56" s="44">
        <f>IF(F56&lt;&gt;"",1+MAX($A$5:A55),"")</f>
        <v>38</v>
      </c>
      <c r="B56" s="51"/>
      <c r="C56" s="46" t="s">
        <v>71</v>
      </c>
      <c r="D56" s="53">
        <v>3</v>
      </c>
      <c r="E56" s="48">
        <v>0</v>
      </c>
      <c r="F56" s="47">
        <f t="shared" si="18"/>
        <v>3</v>
      </c>
      <c r="G56" s="49" t="s">
        <v>53</v>
      </c>
      <c r="H56" s="50">
        <v>67.2672</v>
      </c>
      <c r="I56" s="50">
        <f t="shared" si="19"/>
        <v>201.8016</v>
      </c>
      <c r="J56" s="74">
        <v>0.337</v>
      </c>
      <c r="K56" s="75">
        <v>80.2424</v>
      </c>
      <c r="L56" s="76">
        <f t="shared" si="20"/>
        <v>1.011</v>
      </c>
      <c r="M56" s="77">
        <f t="shared" si="21"/>
        <v>81.1250664</v>
      </c>
      <c r="N56" s="78">
        <f t="shared" si="22"/>
        <v>282.9266664</v>
      </c>
      <c r="O56" s="79"/>
      <c r="P56" s="80"/>
    </row>
    <row r="57" ht="28.8" spans="1:16">
      <c r="A57" s="44">
        <f>IF(F57&lt;&gt;"",1+MAX($A$5:A56),"")</f>
        <v>39</v>
      </c>
      <c r="B57" s="51"/>
      <c r="C57" s="46" t="s">
        <v>72</v>
      </c>
      <c r="D57" s="53">
        <v>1</v>
      </c>
      <c r="E57" s="48">
        <v>0</v>
      </c>
      <c r="F57" s="47">
        <f t="shared" si="18"/>
        <v>1</v>
      </c>
      <c r="G57" s="49" t="s">
        <v>53</v>
      </c>
      <c r="H57" s="50">
        <v>67.2672</v>
      </c>
      <c r="I57" s="50">
        <f t="shared" si="19"/>
        <v>67.2672</v>
      </c>
      <c r="J57" s="74">
        <v>0.337</v>
      </c>
      <c r="K57" s="75">
        <v>80.2424</v>
      </c>
      <c r="L57" s="76">
        <f t="shared" si="20"/>
        <v>0.337</v>
      </c>
      <c r="M57" s="77">
        <f t="shared" si="21"/>
        <v>27.0416888</v>
      </c>
      <c r="N57" s="78">
        <f t="shared" si="22"/>
        <v>94.3088888</v>
      </c>
      <c r="O57" s="79"/>
      <c r="P57" s="80"/>
    </row>
    <row r="58" ht="28.8" spans="1:16">
      <c r="A58" s="44">
        <f>IF(F58&lt;&gt;"",1+MAX($A$5:A57),"")</f>
        <v>40</v>
      </c>
      <c r="B58" s="51"/>
      <c r="C58" s="46" t="s">
        <v>73</v>
      </c>
      <c r="D58" s="53">
        <v>1</v>
      </c>
      <c r="E58" s="48">
        <v>0</v>
      </c>
      <c r="F58" s="47">
        <f t="shared" si="18"/>
        <v>1</v>
      </c>
      <c r="G58" s="49" t="s">
        <v>53</v>
      </c>
      <c r="H58" s="50">
        <v>69.6696</v>
      </c>
      <c r="I58" s="50">
        <f t="shared" si="19"/>
        <v>69.6696</v>
      </c>
      <c r="J58" s="74">
        <v>0.355</v>
      </c>
      <c r="K58" s="75">
        <v>80.2424</v>
      </c>
      <c r="L58" s="76">
        <f t="shared" si="20"/>
        <v>0.355</v>
      </c>
      <c r="M58" s="77">
        <f t="shared" si="21"/>
        <v>28.486052</v>
      </c>
      <c r="N58" s="78">
        <f t="shared" si="22"/>
        <v>98.155652</v>
      </c>
      <c r="O58" s="79"/>
      <c r="P58" s="80"/>
    </row>
    <row r="59" ht="28.8" spans="1:16">
      <c r="A59" s="44">
        <f>IF(F59&lt;&gt;"",1+MAX($A$5:A58),"")</f>
        <v>41</v>
      </c>
      <c r="B59" s="51"/>
      <c r="C59" s="46" t="s">
        <v>74</v>
      </c>
      <c r="D59" s="53">
        <v>1</v>
      </c>
      <c r="E59" s="48">
        <v>0</v>
      </c>
      <c r="F59" s="47">
        <f t="shared" si="18"/>
        <v>1</v>
      </c>
      <c r="G59" s="49" t="s">
        <v>53</v>
      </c>
      <c r="H59" s="50">
        <v>69.6696</v>
      </c>
      <c r="I59" s="50">
        <f t="shared" si="19"/>
        <v>69.6696</v>
      </c>
      <c r="J59" s="74">
        <v>0.355</v>
      </c>
      <c r="K59" s="75">
        <v>80.2424</v>
      </c>
      <c r="L59" s="76">
        <f t="shared" si="20"/>
        <v>0.355</v>
      </c>
      <c r="M59" s="77">
        <f t="shared" si="21"/>
        <v>28.486052</v>
      </c>
      <c r="N59" s="78">
        <f t="shared" si="22"/>
        <v>98.155652</v>
      </c>
      <c r="O59" s="79"/>
      <c r="P59" s="80"/>
    </row>
    <row r="60" ht="28.8" spans="1:16">
      <c r="A60" s="44">
        <f>IF(F60&lt;&gt;"",1+MAX($A$5:A59),"")</f>
        <v>42</v>
      </c>
      <c r="B60" s="51"/>
      <c r="C60" s="46" t="s">
        <v>75</v>
      </c>
      <c r="D60" s="53">
        <v>1</v>
      </c>
      <c r="E60" s="48">
        <v>0</v>
      </c>
      <c r="F60" s="47">
        <f t="shared" si="18"/>
        <v>1</v>
      </c>
      <c r="G60" s="49" t="s">
        <v>53</v>
      </c>
      <c r="H60" s="50">
        <v>58.058</v>
      </c>
      <c r="I60" s="50">
        <f t="shared" si="19"/>
        <v>58.058</v>
      </c>
      <c r="J60" s="74">
        <v>0.498</v>
      </c>
      <c r="K60" s="75">
        <v>80.2424</v>
      </c>
      <c r="L60" s="76">
        <f t="shared" si="20"/>
        <v>0.498</v>
      </c>
      <c r="M60" s="77">
        <f t="shared" si="21"/>
        <v>39.9607152</v>
      </c>
      <c r="N60" s="78">
        <f t="shared" si="22"/>
        <v>98.0187152</v>
      </c>
      <c r="O60" s="79"/>
      <c r="P60" s="80"/>
    </row>
    <row r="61" ht="28.8" spans="1:16">
      <c r="A61" s="44">
        <f>IF(F61&lt;&gt;"",1+MAX($A$5:A60),"")</f>
        <v>43</v>
      </c>
      <c r="B61" s="51"/>
      <c r="C61" s="46" t="s">
        <v>76</v>
      </c>
      <c r="D61" s="53">
        <v>4</v>
      </c>
      <c r="E61" s="48">
        <v>0</v>
      </c>
      <c r="F61" s="47">
        <f t="shared" si="18"/>
        <v>4</v>
      </c>
      <c r="G61" s="49" t="s">
        <v>53</v>
      </c>
      <c r="H61" s="50">
        <v>58.058</v>
      </c>
      <c r="I61" s="50">
        <f t="shared" si="19"/>
        <v>232.232</v>
      </c>
      <c r="J61" s="74">
        <v>0.498</v>
      </c>
      <c r="K61" s="75">
        <v>80.2424</v>
      </c>
      <c r="L61" s="76">
        <f t="shared" si="20"/>
        <v>1.992</v>
      </c>
      <c r="M61" s="77">
        <f t="shared" si="21"/>
        <v>159.8428608</v>
      </c>
      <c r="N61" s="78">
        <f t="shared" si="22"/>
        <v>392.0748608</v>
      </c>
      <c r="O61" s="79"/>
      <c r="P61" s="80"/>
    </row>
    <row r="62" ht="28.8" spans="1:16">
      <c r="A62" s="44">
        <f>IF(F62&lt;&gt;"",1+MAX($A$5:A61),"")</f>
        <v>44</v>
      </c>
      <c r="B62" s="51"/>
      <c r="C62" s="46" t="s">
        <v>77</v>
      </c>
      <c r="D62" s="53">
        <v>1</v>
      </c>
      <c r="E62" s="48">
        <v>0</v>
      </c>
      <c r="F62" s="47">
        <f t="shared" ref="F62:F64" si="23">D62*(1+E62)</f>
        <v>1</v>
      </c>
      <c r="G62" s="49" t="s">
        <v>53</v>
      </c>
      <c r="H62" s="50">
        <v>68.068</v>
      </c>
      <c r="I62" s="50">
        <f t="shared" si="19"/>
        <v>68.068</v>
      </c>
      <c r="J62" s="74">
        <v>0.55</v>
      </c>
      <c r="K62" s="75">
        <v>80.2424</v>
      </c>
      <c r="L62" s="76">
        <f t="shared" si="20"/>
        <v>0.55</v>
      </c>
      <c r="M62" s="77">
        <f t="shared" si="21"/>
        <v>44.13332</v>
      </c>
      <c r="N62" s="78">
        <f t="shared" si="22"/>
        <v>112.20132</v>
      </c>
      <c r="O62" s="79"/>
      <c r="P62" s="80"/>
    </row>
    <row r="63" ht="28.8" spans="1:16">
      <c r="A63" s="44">
        <f>IF(F63&lt;&gt;"",1+MAX($A$5:A62),"")</f>
        <v>45</v>
      </c>
      <c r="B63" s="51"/>
      <c r="C63" s="46" t="s">
        <v>78</v>
      </c>
      <c r="D63" s="53">
        <v>1</v>
      </c>
      <c r="E63" s="48">
        <v>0</v>
      </c>
      <c r="F63" s="47">
        <f t="shared" si="23"/>
        <v>1</v>
      </c>
      <c r="G63" s="49" t="s">
        <v>53</v>
      </c>
      <c r="H63" s="50">
        <v>30.03</v>
      </c>
      <c r="I63" s="50">
        <f t="shared" si="19"/>
        <v>30.03</v>
      </c>
      <c r="J63" s="74">
        <v>0.307</v>
      </c>
      <c r="K63" s="75">
        <v>80.2424</v>
      </c>
      <c r="L63" s="76">
        <f t="shared" si="20"/>
        <v>0.307</v>
      </c>
      <c r="M63" s="77">
        <f t="shared" si="21"/>
        <v>24.6344168</v>
      </c>
      <c r="N63" s="78">
        <f t="shared" si="22"/>
        <v>54.6644168</v>
      </c>
      <c r="O63" s="79"/>
      <c r="P63" s="80"/>
    </row>
    <row r="64" ht="28.8" spans="1:16">
      <c r="A64" s="44">
        <f>IF(F64&lt;&gt;"",1+MAX($A$5:A63),"")</f>
        <v>46</v>
      </c>
      <c r="B64" s="51"/>
      <c r="C64" s="46" t="s">
        <v>79</v>
      </c>
      <c r="D64" s="53">
        <v>1</v>
      </c>
      <c r="E64" s="48">
        <v>0</v>
      </c>
      <c r="F64" s="47">
        <f t="shared" si="23"/>
        <v>1</v>
      </c>
      <c r="G64" s="49" t="s">
        <v>53</v>
      </c>
      <c r="H64" s="50">
        <v>85.085</v>
      </c>
      <c r="I64" s="50">
        <f t="shared" si="19"/>
        <v>85.085</v>
      </c>
      <c r="J64" s="74">
        <v>0.441</v>
      </c>
      <c r="K64" s="75">
        <v>80.2424</v>
      </c>
      <c r="L64" s="76">
        <f t="shared" si="20"/>
        <v>0.441</v>
      </c>
      <c r="M64" s="77">
        <f t="shared" si="21"/>
        <v>35.3868984</v>
      </c>
      <c r="N64" s="78">
        <f t="shared" si="22"/>
        <v>120.4718984</v>
      </c>
      <c r="O64" s="79"/>
      <c r="P64" s="80"/>
    </row>
    <row r="65" ht="28.8" spans="1:16">
      <c r="A65" s="44">
        <f>IF(F65&lt;&gt;"",1+MAX($A$5:A64),"")</f>
        <v>47</v>
      </c>
      <c r="B65" s="51"/>
      <c r="C65" s="46" t="s">
        <v>80</v>
      </c>
      <c r="D65" s="53">
        <v>1</v>
      </c>
      <c r="E65" s="48">
        <v>0</v>
      </c>
      <c r="F65" s="47">
        <f t="shared" ref="F65:F70" si="24">D65*(1+E65)</f>
        <v>1</v>
      </c>
      <c r="G65" s="49" t="s">
        <v>53</v>
      </c>
      <c r="H65" s="50">
        <v>30.03</v>
      </c>
      <c r="I65" s="50">
        <f t="shared" si="19"/>
        <v>30.03</v>
      </c>
      <c r="J65" s="74">
        <v>0.307</v>
      </c>
      <c r="K65" s="75">
        <v>80.2424</v>
      </c>
      <c r="L65" s="76">
        <f t="shared" si="20"/>
        <v>0.307</v>
      </c>
      <c r="M65" s="77">
        <f t="shared" si="21"/>
        <v>24.6344168</v>
      </c>
      <c r="N65" s="78">
        <f t="shared" si="22"/>
        <v>54.6644168</v>
      </c>
      <c r="O65" s="79"/>
      <c r="P65" s="80"/>
    </row>
    <row r="66" ht="15" spans="1:16">
      <c r="A66" s="44" t="str">
        <f>IF(F66&lt;&gt;"",1+MAX($A$5:A65),"")</f>
        <v/>
      </c>
      <c r="B66" s="51"/>
      <c r="C66" s="46"/>
      <c r="D66" s="53"/>
      <c r="E66" s="48"/>
      <c r="F66" s="47"/>
      <c r="G66" s="49"/>
      <c r="H66" s="50"/>
      <c r="I66" s="50"/>
      <c r="J66" s="74"/>
      <c r="K66" s="75"/>
      <c r="L66" s="76"/>
      <c r="M66" s="77"/>
      <c r="N66" s="78"/>
      <c r="O66" s="79"/>
      <c r="P66" s="80"/>
    </row>
    <row r="67" ht="15" spans="1:16">
      <c r="A67" s="44" t="str">
        <f>IF(F67&lt;&gt;"",1+MAX($A$5:A66),"")</f>
        <v/>
      </c>
      <c r="B67" s="51"/>
      <c r="C67" s="52" t="s">
        <v>81</v>
      </c>
      <c r="D67" s="53"/>
      <c r="E67" s="48"/>
      <c r="F67" s="47"/>
      <c r="G67" s="49"/>
      <c r="H67" s="50"/>
      <c r="I67" s="50"/>
      <c r="J67" s="74"/>
      <c r="K67" s="75"/>
      <c r="L67" s="76"/>
      <c r="M67" s="77"/>
      <c r="N67" s="78"/>
      <c r="O67" s="79"/>
      <c r="P67" s="80"/>
    </row>
    <row r="68" ht="28.8" spans="1:16">
      <c r="A68" s="44">
        <f>IF(F68&lt;&gt;"",1+MAX($A$5:A67),"")</f>
        <v>48</v>
      </c>
      <c r="B68" s="51"/>
      <c r="C68" s="46" t="s">
        <v>82</v>
      </c>
      <c r="D68" s="53">
        <v>1</v>
      </c>
      <c r="E68" s="48">
        <v>0</v>
      </c>
      <c r="F68" s="47">
        <f t="shared" si="24"/>
        <v>1</v>
      </c>
      <c r="G68" s="49" t="s">
        <v>53</v>
      </c>
      <c r="H68" s="50">
        <v>7373.366</v>
      </c>
      <c r="I68" s="50">
        <f t="shared" ref="I68:I70" si="25">F68*H68</f>
        <v>7373.366</v>
      </c>
      <c r="J68" s="74">
        <v>21.35</v>
      </c>
      <c r="K68" s="75">
        <v>75.992</v>
      </c>
      <c r="L68" s="76">
        <f t="shared" ref="L68:L70" si="26">J68*F68</f>
        <v>21.35</v>
      </c>
      <c r="M68" s="77">
        <f t="shared" ref="M68:M70" si="27">L68*K68</f>
        <v>1622.4292</v>
      </c>
      <c r="N68" s="78">
        <f t="shared" ref="N68:N70" si="28">M68+I68</f>
        <v>8995.7952</v>
      </c>
      <c r="O68" s="79"/>
      <c r="P68" s="80"/>
    </row>
    <row r="69" ht="28.8" spans="1:16">
      <c r="A69" s="44">
        <f>IF(F69&lt;&gt;"",1+MAX($A$5:A68),"")</f>
        <v>49</v>
      </c>
      <c r="B69" s="51"/>
      <c r="C69" s="46" t="s">
        <v>83</v>
      </c>
      <c r="D69" s="53">
        <v>1</v>
      </c>
      <c r="E69" s="48">
        <v>0</v>
      </c>
      <c r="F69" s="47">
        <f t="shared" si="24"/>
        <v>1</v>
      </c>
      <c r="G69" s="49" t="s">
        <v>53</v>
      </c>
      <c r="H69" s="50">
        <v>7373.366</v>
      </c>
      <c r="I69" s="50">
        <f t="shared" si="25"/>
        <v>7373.366</v>
      </c>
      <c r="J69" s="74">
        <v>21.35</v>
      </c>
      <c r="K69" s="75">
        <v>75.992</v>
      </c>
      <c r="L69" s="76">
        <f t="shared" si="26"/>
        <v>21.35</v>
      </c>
      <c r="M69" s="77">
        <f t="shared" si="27"/>
        <v>1622.4292</v>
      </c>
      <c r="N69" s="78">
        <f t="shared" si="28"/>
        <v>8995.7952</v>
      </c>
      <c r="O69" s="79"/>
      <c r="P69" s="80"/>
    </row>
    <row r="70" ht="28.8" spans="1:16">
      <c r="A70" s="44">
        <f>IF(F70&lt;&gt;"",1+MAX($A$5:A69),"")</f>
        <v>50</v>
      </c>
      <c r="B70" s="51"/>
      <c r="C70" s="46" t="s">
        <v>84</v>
      </c>
      <c r="D70" s="53">
        <v>1</v>
      </c>
      <c r="E70" s="48">
        <v>0</v>
      </c>
      <c r="F70" s="47">
        <f t="shared" si="24"/>
        <v>1</v>
      </c>
      <c r="G70" s="49" t="s">
        <v>53</v>
      </c>
      <c r="H70" s="50">
        <v>7373.366</v>
      </c>
      <c r="I70" s="50">
        <f t="shared" si="25"/>
        <v>7373.366</v>
      </c>
      <c r="J70" s="74">
        <v>21.35</v>
      </c>
      <c r="K70" s="75">
        <v>75.992</v>
      </c>
      <c r="L70" s="76">
        <f t="shared" si="26"/>
        <v>21.35</v>
      </c>
      <c r="M70" s="77">
        <f t="shared" si="27"/>
        <v>1622.4292</v>
      </c>
      <c r="N70" s="78">
        <f t="shared" si="28"/>
        <v>8995.7952</v>
      </c>
      <c r="O70" s="79"/>
      <c r="P70" s="80"/>
    </row>
    <row r="71" ht="15" spans="1:16">
      <c r="A71" s="44" t="str">
        <f>IF(F71&lt;&gt;"",1+MAX($A$5:A70),"")</f>
        <v/>
      </c>
      <c r="B71" s="51"/>
      <c r="C71" s="46"/>
      <c r="D71" s="47"/>
      <c r="E71" s="48"/>
      <c r="F71" s="47"/>
      <c r="G71" s="49"/>
      <c r="H71" s="50"/>
      <c r="I71" s="50"/>
      <c r="J71" s="74"/>
      <c r="K71" s="75"/>
      <c r="L71" s="77"/>
      <c r="M71" s="77"/>
      <c r="N71" s="78"/>
      <c r="O71" s="79"/>
      <c r="P71" s="80"/>
    </row>
    <row r="72" ht="15" spans="1:16">
      <c r="A72" s="44" t="str">
        <f>IF(F72&lt;&gt;"",1+MAX($A$5:A71),"")</f>
        <v/>
      </c>
      <c r="B72" s="51"/>
      <c r="C72" s="52" t="s">
        <v>85</v>
      </c>
      <c r="D72" s="53"/>
      <c r="E72" s="48"/>
      <c r="F72" s="47"/>
      <c r="G72" s="49"/>
      <c r="H72" s="50"/>
      <c r="I72" s="50"/>
      <c r="J72" s="74"/>
      <c r="K72" s="75"/>
      <c r="L72" s="76"/>
      <c r="M72" s="77"/>
      <c r="N72" s="78"/>
      <c r="O72" s="79"/>
      <c r="P72" s="80"/>
    </row>
    <row r="73" ht="28.8" spans="1:16">
      <c r="A73" s="44">
        <f>IF(F73&lt;&gt;"",1+MAX($A$5:A72),"")</f>
        <v>51</v>
      </c>
      <c r="B73" s="51"/>
      <c r="C73" s="46" t="s">
        <v>86</v>
      </c>
      <c r="D73" s="53">
        <v>1</v>
      </c>
      <c r="E73" s="48">
        <v>0</v>
      </c>
      <c r="F73" s="47">
        <f>D73*(1+E73)</f>
        <v>1</v>
      </c>
      <c r="G73" s="49" t="s">
        <v>53</v>
      </c>
      <c r="H73" s="50">
        <v>78.078</v>
      </c>
      <c r="I73" s="50">
        <f t="shared" ref="I73:I76" si="29">F73*H73</f>
        <v>78.078</v>
      </c>
      <c r="J73" s="74">
        <v>0.72</v>
      </c>
      <c r="K73" s="75">
        <v>80.2424</v>
      </c>
      <c r="L73" s="76">
        <f t="shared" ref="L73:L76" si="30">J73*F73</f>
        <v>0.72</v>
      </c>
      <c r="M73" s="77">
        <f t="shared" ref="M73:M76" si="31">L73*K73</f>
        <v>57.774528</v>
      </c>
      <c r="N73" s="78">
        <f t="shared" ref="N73:N76" si="32">M73+I73</f>
        <v>135.852528</v>
      </c>
      <c r="O73" s="79"/>
      <c r="P73" s="80"/>
    </row>
    <row r="74" ht="28.8" spans="1:16">
      <c r="A74" s="44">
        <f>IF(F74&lt;&gt;"",1+MAX($A$5:A73),"")</f>
        <v>52</v>
      </c>
      <c r="B74" s="51"/>
      <c r="C74" s="46" t="s">
        <v>87</v>
      </c>
      <c r="D74" s="53">
        <v>1</v>
      </c>
      <c r="E74" s="48">
        <v>0</v>
      </c>
      <c r="F74" s="47">
        <f>D74*(1+E74)</f>
        <v>1</v>
      </c>
      <c r="G74" s="49" t="s">
        <v>53</v>
      </c>
      <c r="H74" s="50">
        <v>125.125</v>
      </c>
      <c r="I74" s="50">
        <f t="shared" si="29"/>
        <v>125.125</v>
      </c>
      <c r="J74" s="74">
        <v>1.2</v>
      </c>
      <c r="K74" s="75">
        <v>80.2424</v>
      </c>
      <c r="L74" s="76">
        <f t="shared" si="30"/>
        <v>1.2</v>
      </c>
      <c r="M74" s="77">
        <f t="shared" si="31"/>
        <v>96.29088</v>
      </c>
      <c r="N74" s="78">
        <f t="shared" si="32"/>
        <v>221.41588</v>
      </c>
      <c r="O74" s="79"/>
      <c r="P74" s="80"/>
    </row>
    <row r="75" ht="28.8" spans="1:16">
      <c r="A75" s="44">
        <f>IF(F75&lt;&gt;"",1+MAX($A$5:A74),"")</f>
        <v>53</v>
      </c>
      <c r="B75" s="51"/>
      <c r="C75" s="46" t="s">
        <v>88</v>
      </c>
      <c r="D75" s="53">
        <v>1</v>
      </c>
      <c r="E75" s="48">
        <v>0</v>
      </c>
      <c r="F75" s="47">
        <f>D75*(1+E75)</f>
        <v>1</v>
      </c>
      <c r="G75" s="49" t="s">
        <v>53</v>
      </c>
      <c r="H75" s="50">
        <v>352.352</v>
      </c>
      <c r="I75" s="50">
        <f t="shared" si="29"/>
        <v>352.352</v>
      </c>
      <c r="J75" s="74">
        <v>3.38</v>
      </c>
      <c r="K75" s="75">
        <v>80.2424</v>
      </c>
      <c r="L75" s="76">
        <f t="shared" si="30"/>
        <v>3.38</v>
      </c>
      <c r="M75" s="77">
        <f t="shared" si="31"/>
        <v>271.219312</v>
      </c>
      <c r="N75" s="78">
        <f t="shared" si="32"/>
        <v>623.571312</v>
      </c>
      <c r="O75" s="79"/>
      <c r="P75" s="80"/>
    </row>
    <row r="76" ht="28.8" spans="1:16">
      <c r="A76" s="44">
        <f>IF(F76&lt;&gt;"",1+MAX($A$5:A75),"")</f>
        <v>54</v>
      </c>
      <c r="B76" s="51"/>
      <c r="C76" s="46" t="s">
        <v>89</v>
      </c>
      <c r="D76" s="53">
        <v>1</v>
      </c>
      <c r="E76" s="48">
        <v>0</v>
      </c>
      <c r="F76" s="47">
        <f>D76*(1+E76)</f>
        <v>1</v>
      </c>
      <c r="G76" s="49" t="s">
        <v>53</v>
      </c>
      <c r="H76" s="50">
        <v>350.35</v>
      </c>
      <c r="I76" s="50">
        <f t="shared" si="29"/>
        <v>350.35</v>
      </c>
      <c r="J76" s="74">
        <v>3.36</v>
      </c>
      <c r="K76" s="75">
        <v>80.2424</v>
      </c>
      <c r="L76" s="76">
        <f t="shared" si="30"/>
        <v>3.36</v>
      </c>
      <c r="M76" s="77">
        <f t="shared" si="31"/>
        <v>269.614464</v>
      </c>
      <c r="N76" s="78">
        <f t="shared" si="32"/>
        <v>619.964464</v>
      </c>
      <c r="O76" s="79"/>
      <c r="P76" s="80"/>
    </row>
    <row r="77" ht="15" spans="1:16">
      <c r="A77" s="44" t="str">
        <f>IF(F77&lt;&gt;"",1+MAX($A$5:A76),"")</f>
        <v/>
      </c>
      <c r="B77" s="51"/>
      <c r="C77" s="46"/>
      <c r="D77" s="47"/>
      <c r="E77" s="48"/>
      <c r="F77" s="47"/>
      <c r="G77" s="49"/>
      <c r="H77" s="50"/>
      <c r="I77" s="50"/>
      <c r="J77" s="74"/>
      <c r="K77" s="75"/>
      <c r="L77" s="77"/>
      <c r="M77" s="77"/>
      <c r="N77" s="78"/>
      <c r="O77" s="79"/>
      <c r="P77" s="80"/>
    </row>
    <row r="78" ht="15" spans="1:16">
      <c r="A78" s="44" t="str">
        <f>IF(F78&lt;&gt;"",1+MAX($A$5:A77),"")</f>
        <v/>
      </c>
      <c r="B78" s="51"/>
      <c r="C78" s="52" t="s">
        <v>90</v>
      </c>
      <c r="D78" s="53"/>
      <c r="E78" s="48"/>
      <c r="F78" s="47"/>
      <c r="G78" s="49"/>
      <c r="H78" s="50"/>
      <c r="I78" s="50"/>
      <c r="J78" s="74"/>
      <c r="K78" s="75"/>
      <c r="L78" s="76"/>
      <c r="M78" s="77"/>
      <c r="N78" s="78"/>
      <c r="O78" s="79"/>
      <c r="P78" s="80"/>
    </row>
    <row r="79" ht="43.2" spans="1:16">
      <c r="A79" s="44">
        <f>IF(F79&lt;&gt;"",1+MAX($A$5:A78),"")</f>
        <v>55</v>
      </c>
      <c r="B79" s="51"/>
      <c r="C79" s="46" t="s">
        <v>91</v>
      </c>
      <c r="D79" s="53">
        <v>6</v>
      </c>
      <c r="E79" s="48">
        <v>0</v>
      </c>
      <c r="F79" s="47">
        <f t="shared" ref="F79:F85" si="33">D79*(1+E79)</f>
        <v>6</v>
      </c>
      <c r="G79" s="49" t="s">
        <v>53</v>
      </c>
      <c r="H79" s="50">
        <v>880.88</v>
      </c>
      <c r="I79" s="50">
        <f t="shared" ref="I79:I81" si="34">F79*H79</f>
        <v>5285.28</v>
      </c>
      <c r="J79" s="74">
        <v>2.24</v>
      </c>
      <c r="K79" s="75">
        <v>75.992</v>
      </c>
      <c r="L79" s="76">
        <f t="shared" ref="L79:L81" si="35">J79*F79</f>
        <v>13.44</v>
      </c>
      <c r="M79" s="77">
        <f t="shared" ref="M79:M81" si="36">L79*K79</f>
        <v>1021.33248</v>
      </c>
      <c r="N79" s="78">
        <f t="shared" ref="N79:N81" si="37">M79+I79</f>
        <v>6306.61248</v>
      </c>
      <c r="O79" s="79"/>
      <c r="P79" s="80"/>
    </row>
    <row r="80" ht="43.2" spans="1:16">
      <c r="A80" s="44">
        <f>IF(F80&lt;&gt;"",1+MAX($A$5:A79),"")</f>
        <v>56</v>
      </c>
      <c r="B80" s="51"/>
      <c r="C80" s="46" t="s">
        <v>92</v>
      </c>
      <c r="D80" s="53">
        <v>6</v>
      </c>
      <c r="E80" s="48">
        <v>0</v>
      </c>
      <c r="F80" s="47">
        <f t="shared" si="33"/>
        <v>6</v>
      </c>
      <c r="G80" s="49" t="s">
        <v>53</v>
      </c>
      <c r="H80" s="50">
        <v>880.88</v>
      </c>
      <c r="I80" s="50">
        <f t="shared" si="34"/>
        <v>5285.28</v>
      </c>
      <c r="J80" s="74">
        <v>2.24</v>
      </c>
      <c r="K80" s="75">
        <v>75.992</v>
      </c>
      <c r="L80" s="76">
        <f t="shared" si="35"/>
        <v>13.44</v>
      </c>
      <c r="M80" s="77">
        <f t="shared" si="36"/>
        <v>1021.33248</v>
      </c>
      <c r="N80" s="78">
        <f t="shared" si="37"/>
        <v>6306.61248</v>
      </c>
      <c r="O80" s="79"/>
      <c r="P80" s="80"/>
    </row>
    <row r="81" ht="28.8" spans="1:16">
      <c r="A81" s="44">
        <f>IF(F81&lt;&gt;"",1+MAX($A$5:A80),"")</f>
        <v>57</v>
      </c>
      <c r="B81" s="51"/>
      <c r="C81" s="46" t="s">
        <v>93</v>
      </c>
      <c r="D81" s="53">
        <v>1</v>
      </c>
      <c r="E81" s="48">
        <v>0</v>
      </c>
      <c r="F81" s="47">
        <f t="shared" si="33"/>
        <v>1</v>
      </c>
      <c r="G81" s="49" t="s">
        <v>53</v>
      </c>
      <c r="H81" s="50">
        <v>880.88</v>
      </c>
      <c r="I81" s="50">
        <f t="shared" si="34"/>
        <v>880.88</v>
      </c>
      <c r="J81" s="74">
        <v>2.24</v>
      </c>
      <c r="K81" s="75">
        <v>75.992</v>
      </c>
      <c r="L81" s="76">
        <f t="shared" si="35"/>
        <v>2.24</v>
      </c>
      <c r="M81" s="77">
        <f t="shared" si="36"/>
        <v>170.22208</v>
      </c>
      <c r="N81" s="78">
        <f t="shared" si="37"/>
        <v>1051.10208</v>
      </c>
      <c r="O81" s="79"/>
      <c r="P81" s="80"/>
    </row>
    <row r="82" ht="15" spans="1:16">
      <c r="A82" s="44" t="str">
        <f>IF(F82&lt;&gt;"",1+MAX($A$5:A81),"")</f>
        <v/>
      </c>
      <c r="B82" s="51"/>
      <c r="C82" s="46"/>
      <c r="D82" s="47"/>
      <c r="E82" s="48"/>
      <c r="F82" s="47"/>
      <c r="G82" s="49"/>
      <c r="H82" s="50"/>
      <c r="I82" s="50"/>
      <c r="J82" s="74"/>
      <c r="K82" s="75"/>
      <c r="L82" s="77"/>
      <c r="M82" s="77"/>
      <c r="N82" s="78"/>
      <c r="O82" s="79"/>
      <c r="P82" s="80"/>
    </row>
    <row r="83" ht="15" spans="1:16">
      <c r="A83" s="44" t="str">
        <f>IF(F83&lt;&gt;"",1+MAX($A$5:A82),"")</f>
        <v/>
      </c>
      <c r="B83" s="51"/>
      <c r="C83" s="52" t="s">
        <v>94</v>
      </c>
      <c r="D83" s="53"/>
      <c r="E83" s="48"/>
      <c r="F83" s="47"/>
      <c r="G83" s="49"/>
      <c r="H83" s="50"/>
      <c r="I83" s="50"/>
      <c r="J83" s="74"/>
      <c r="K83" s="75"/>
      <c r="L83" s="76"/>
      <c r="M83" s="77"/>
      <c r="N83" s="78"/>
      <c r="O83" s="79"/>
      <c r="P83" s="80"/>
    </row>
    <row r="84" ht="28.8" spans="1:16">
      <c r="A84" s="44">
        <f>IF(F84&lt;&gt;"",1+MAX($A$5:A83),"")</f>
        <v>58</v>
      </c>
      <c r="B84" s="51"/>
      <c r="C84" s="46" t="s">
        <v>95</v>
      </c>
      <c r="D84" s="53">
        <v>1</v>
      </c>
      <c r="E84" s="48">
        <v>0</v>
      </c>
      <c r="F84" s="47">
        <f t="shared" si="33"/>
        <v>1</v>
      </c>
      <c r="G84" s="49" t="s">
        <v>53</v>
      </c>
      <c r="H84" s="50">
        <v>2962.96</v>
      </c>
      <c r="I84" s="50">
        <f t="shared" ref="I84:I85" si="38">F84*H84</f>
        <v>2962.96</v>
      </c>
      <c r="J84" s="74">
        <v>3.24</v>
      </c>
      <c r="K84" s="75">
        <v>75.992</v>
      </c>
      <c r="L84" s="76">
        <f t="shared" ref="L84:L85" si="39">J84*F84</f>
        <v>3.24</v>
      </c>
      <c r="M84" s="77">
        <f t="shared" ref="M84:M85" si="40">L84*K84</f>
        <v>246.21408</v>
      </c>
      <c r="N84" s="78">
        <f t="shared" ref="N84:N85" si="41">M84+I84</f>
        <v>3209.17408</v>
      </c>
      <c r="O84" s="79"/>
      <c r="P84" s="80"/>
    </row>
    <row r="85" ht="28.8" spans="1:16">
      <c r="A85" s="44">
        <f>IF(F85&lt;&gt;"",1+MAX($A$5:A84),"")</f>
        <v>59</v>
      </c>
      <c r="B85" s="51"/>
      <c r="C85" s="46" t="s">
        <v>96</v>
      </c>
      <c r="D85" s="53">
        <v>3</v>
      </c>
      <c r="E85" s="48">
        <v>0</v>
      </c>
      <c r="F85" s="47">
        <f t="shared" si="33"/>
        <v>3</v>
      </c>
      <c r="G85" s="49" t="s">
        <v>53</v>
      </c>
      <c r="H85" s="50">
        <v>2962.96</v>
      </c>
      <c r="I85" s="50">
        <f t="shared" si="38"/>
        <v>8888.88</v>
      </c>
      <c r="J85" s="74">
        <v>3.24</v>
      </c>
      <c r="K85" s="75">
        <v>75.992</v>
      </c>
      <c r="L85" s="76">
        <f t="shared" si="39"/>
        <v>9.72</v>
      </c>
      <c r="M85" s="77">
        <f t="shared" si="40"/>
        <v>738.64224</v>
      </c>
      <c r="N85" s="78">
        <f t="shared" si="41"/>
        <v>9627.52224</v>
      </c>
      <c r="O85" s="79"/>
      <c r="P85" s="80"/>
    </row>
    <row r="86" ht="15" spans="1:16">
      <c r="A86" s="44" t="str">
        <f>IF(F86&lt;&gt;"",1+MAX($A$5:A85),"")</f>
        <v/>
      </c>
      <c r="B86" s="51"/>
      <c r="C86" s="46"/>
      <c r="D86" s="47"/>
      <c r="E86" s="48"/>
      <c r="F86" s="47"/>
      <c r="G86" s="49"/>
      <c r="H86" s="50"/>
      <c r="I86" s="50"/>
      <c r="J86" s="74"/>
      <c r="K86" s="75"/>
      <c r="L86" s="77"/>
      <c r="M86" s="77"/>
      <c r="N86" s="78"/>
      <c r="O86" s="79"/>
      <c r="P86" s="80"/>
    </row>
    <row r="87" ht="15" spans="1:16">
      <c r="A87" s="44" t="str">
        <f>IF(F87&lt;&gt;"",1+MAX($A$5:A86),"")</f>
        <v/>
      </c>
      <c r="B87" s="51"/>
      <c r="C87" s="52" t="s">
        <v>97</v>
      </c>
      <c r="D87" s="53"/>
      <c r="E87" s="48"/>
      <c r="F87" s="47"/>
      <c r="G87" s="49"/>
      <c r="H87" s="50"/>
      <c r="I87" s="50"/>
      <c r="J87" s="74"/>
      <c r="K87" s="75"/>
      <c r="L87" s="76"/>
      <c r="M87" s="77"/>
      <c r="N87" s="78"/>
      <c r="O87" s="79"/>
      <c r="P87" s="80"/>
    </row>
    <row r="88" ht="28.8" spans="1:16">
      <c r="A88" s="44">
        <f>IF(F88&lt;&gt;"",1+MAX($A$5:A87),"")</f>
        <v>60</v>
      </c>
      <c r="B88" s="51"/>
      <c r="C88" s="46" t="s">
        <v>98</v>
      </c>
      <c r="D88" s="53">
        <v>1</v>
      </c>
      <c r="E88" s="48">
        <v>0</v>
      </c>
      <c r="F88" s="47">
        <f>D88*(1+E88)</f>
        <v>1</v>
      </c>
      <c r="G88" s="49" t="s">
        <v>53</v>
      </c>
      <c r="H88" s="50">
        <v>684.44376</v>
      </c>
      <c r="I88" s="50">
        <f t="shared" ref="I88:I93" si="42">F88*H88</f>
        <v>684.44376</v>
      </c>
      <c r="J88" s="74">
        <v>1.685</v>
      </c>
      <c r="K88" s="75">
        <v>75.992</v>
      </c>
      <c r="L88" s="76">
        <f t="shared" ref="L88:L93" si="43">J88*F88</f>
        <v>1.685</v>
      </c>
      <c r="M88" s="77">
        <f t="shared" ref="M88:M93" si="44">L88*K88</f>
        <v>128.04652</v>
      </c>
      <c r="N88" s="78">
        <f t="shared" ref="N88:N93" si="45">M88+I88</f>
        <v>812.49028</v>
      </c>
      <c r="O88" s="79"/>
      <c r="P88" s="80"/>
    </row>
    <row r="89" ht="28.8" spans="1:16">
      <c r="A89" s="44">
        <f>IF(F89&lt;&gt;"",1+MAX($A$5:A88),"")</f>
        <v>61</v>
      </c>
      <c r="B89" s="51"/>
      <c r="C89" s="46" t="s">
        <v>99</v>
      </c>
      <c r="D89" s="53">
        <v>1</v>
      </c>
      <c r="E89" s="48">
        <v>0</v>
      </c>
      <c r="F89" s="47">
        <f>D89*(1+E89)</f>
        <v>1</v>
      </c>
      <c r="G89" s="49" t="s">
        <v>53</v>
      </c>
      <c r="H89" s="50">
        <v>684.44376</v>
      </c>
      <c r="I89" s="50">
        <f t="shared" si="42"/>
        <v>684.44376</v>
      </c>
      <c r="J89" s="74">
        <v>1.685</v>
      </c>
      <c r="K89" s="75">
        <v>75.992</v>
      </c>
      <c r="L89" s="76">
        <f t="shared" si="43"/>
        <v>1.685</v>
      </c>
      <c r="M89" s="77">
        <f t="shared" si="44"/>
        <v>128.04652</v>
      </c>
      <c r="N89" s="78">
        <f t="shared" si="45"/>
        <v>812.49028</v>
      </c>
      <c r="O89" s="79"/>
      <c r="P89" s="80"/>
    </row>
    <row r="90" ht="28.8" spans="1:16">
      <c r="A90" s="44">
        <f>IF(F90&lt;&gt;"",1+MAX($A$5:A89),"")</f>
        <v>62</v>
      </c>
      <c r="B90" s="51"/>
      <c r="C90" s="46" t="s">
        <v>100</v>
      </c>
      <c r="D90" s="53">
        <v>1</v>
      </c>
      <c r="E90" s="48">
        <v>0</v>
      </c>
      <c r="F90" s="47">
        <f>D90*(1+E90)</f>
        <v>1</v>
      </c>
      <c r="G90" s="49" t="s">
        <v>53</v>
      </c>
      <c r="H90" s="50">
        <v>684.44376</v>
      </c>
      <c r="I90" s="50">
        <f t="shared" si="42"/>
        <v>684.44376</v>
      </c>
      <c r="J90" s="74">
        <v>1.685</v>
      </c>
      <c r="K90" s="75">
        <v>75.992</v>
      </c>
      <c r="L90" s="76">
        <f t="shared" si="43"/>
        <v>1.685</v>
      </c>
      <c r="M90" s="77">
        <f t="shared" si="44"/>
        <v>128.04652</v>
      </c>
      <c r="N90" s="78">
        <f t="shared" si="45"/>
        <v>812.49028</v>
      </c>
      <c r="O90" s="79"/>
      <c r="P90" s="80"/>
    </row>
    <row r="91" ht="28.8" spans="1:16">
      <c r="A91" s="44">
        <f>IF(F91&lt;&gt;"",1+MAX($A$5:A90),"")</f>
        <v>63</v>
      </c>
      <c r="B91" s="51"/>
      <c r="C91" s="46" t="s">
        <v>101</v>
      </c>
      <c r="D91" s="53">
        <v>1</v>
      </c>
      <c r="E91" s="48">
        <v>0</v>
      </c>
      <c r="F91" s="47">
        <f t="shared" ref="F91:F100" si="46">D91*(1+E91)</f>
        <v>1</v>
      </c>
      <c r="G91" s="49" t="s">
        <v>53</v>
      </c>
      <c r="H91" s="50">
        <v>687.687</v>
      </c>
      <c r="I91" s="50">
        <f t="shared" si="42"/>
        <v>687.687</v>
      </c>
      <c r="J91" s="74">
        <v>1.685</v>
      </c>
      <c r="K91" s="75">
        <v>75.992</v>
      </c>
      <c r="L91" s="76">
        <f t="shared" si="43"/>
        <v>1.685</v>
      </c>
      <c r="M91" s="77">
        <f t="shared" si="44"/>
        <v>128.04652</v>
      </c>
      <c r="N91" s="78">
        <f t="shared" si="45"/>
        <v>815.73352</v>
      </c>
      <c r="O91" s="79"/>
      <c r="P91" s="80"/>
    </row>
    <row r="92" ht="28.8" spans="1:16">
      <c r="A92" s="44">
        <f>IF(F92&lt;&gt;"",1+MAX($A$5:A91),"")</f>
        <v>64</v>
      </c>
      <c r="B92" s="51"/>
      <c r="C92" s="46" t="s">
        <v>102</v>
      </c>
      <c r="D92" s="53">
        <v>1</v>
      </c>
      <c r="E92" s="48">
        <v>0</v>
      </c>
      <c r="F92" s="47">
        <f t="shared" si="46"/>
        <v>1</v>
      </c>
      <c r="G92" s="49" t="s">
        <v>53</v>
      </c>
      <c r="H92" s="50">
        <v>687.687</v>
      </c>
      <c r="I92" s="50">
        <f t="shared" si="42"/>
        <v>687.687</v>
      </c>
      <c r="J92" s="74">
        <v>1.685</v>
      </c>
      <c r="K92" s="75">
        <v>75.992</v>
      </c>
      <c r="L92" s="76">
        <f t="shared" si="43"/>
        <v>1.685</v>
      </c>
      <c r="M92" s="77">
        <f t="shared" si="44"/>
        <v>128.04652</v>
      </c>
      <c r="N92" s="78">
        <f t="shared" si="45"/>
        <v>815.73352</v>
      </c>
      <c r="O92" s="79"/>
      <c r="P92" s="80"/>
    </row>
    <row r="93" ht="28.8" spans="1:16">
      <c r="A93" s="44">
        <f>IF(F93&lt;&gt;"",1+MAX($A$5:A92),"")</f>
        <v>65</v>
      </c>
      <c r="B93" s="51"/>
      <c r="C93" s="46" t="s">
        <v>103</v>
      </c>
      <c r="D93" s="53">
        <v>1</v>
      </c>
      <c r="E93" s="48">
        <v>0</v>
      </c>
      <c r="F93" s="47">
        <f t="shared" si="46"/>
        <v>1</v>
      </c>
      <c r="G93" s="49" t="s">
        <v>53</v>
      </c>
      <c r="H93" s="50">
        <v>687.687</v>
      </c>
      <c r="I93" s="50">
        <f t="shared" si="42"/>
        <v>687.687</v>
      </c>
      <c r="J93" s="74">
        <v>1.685</v>
      </c>
      <c r="K93" s="75">
        <v>75.992</v>
      </c>
      <c r="L93" s="76">
        <f t="shared" si="43"/>
        <v>1.685</v>
      </c>
      <c r="M93" s="77">
        <f t="shared" si="44"/>
        <v>128.04652</v>
      </c>
      <c r="N93" s="78">
        <f t="shared" si="45"/>
        <v>815.73352</v>
      </c>
      <c r="O93" s="79"/>
      <c r="P93" s="80"/>
    </row>
    <row r="94" ht="15" spans="1:16">
      <c r="A94" s="44" t="str">
        <f>IF(F94&lt;&gt;"",1+MAX($A$5:A93),"")</f>
        <v/>
      </c>
      <c r="B94" s="51"/>
      <c r="C94" s="46"/>
      <c r="D94" s="47"/>
      <c r="E94" s="48"/>
      <c r="F94" s="47"/>
      <c r="G94" s="49"/>
      <c r="H94" s="50"/>
      <c r="I94" s="50"/>
      <c r="J94" s="74"/>
      <c r="K94" s="75"/>
      <c r="L94" s="77"/>
      <c r="M94" s="77"/>
      <c r="N94" s="78"/>
      <c r="O94" s="79"/>
      <c r="P94" s="80"/>
    </row>
    <row r="95" ht="15" spans="1:16">
      <c r="A95" s="44" t="str">
        <f>IF(F95&lt;&gt;"",1+MAX($A$5:A94),"")</f>
        <v/>
      </c>
      <c r="B95" s="51"/>
      <c r="C95" s="52" t="s">
        <v>104</v>
      </c>
      <c r="D95" s="53"/>
      <c r="E95" s="48"/>
      <c r="F95" s="47"/>
      <c r="G95" s="49"/>
      <c r="H95" s="50"/>
      <c r="I95" s="50"/>
      <c r="J95" s="74"/>
      <c r="K95" s="75"/>
      <c r="L95" s="76"/>
      <c r="M95" s="77"/>
      <c r="N95" s="78"/>
      <c r="O95" s="79"/>
      <c r="P95" s="80"/>
    </row>
    <row r="96" ht="43.2" spans="1:16">
      <c r="A96" s="44">
        <f>IF(F96&lt;&gt;"",1+MAX($A$5:A95),"")</f>
        <v>66</v>
      </c>
      <c r="B96" s="51"/>
      <c r="C96" s="46" t="s">
        <v>105</v>
      </c>
      <c r="D96" s="53">
        <v>122</v>
      </c>
      <c r="E96" s="48">
        <v>0</v>
      </c>
      <c r="F96" s="47">
        <f t="shared" si="46"/>
        <v>122</v>
      </c>
      <c r="G96" s="49" t="s">
        <v>53</v>
      </c>
      <c r="H96" s="50">
        <v>227.227</v>
      </c>
      <c r="I96" s="50">
        <f t="shared" ref="I96:I100" si="47">F96*H96</f>
        <v>27721.694</v>
      </c>
      <c r="J96" s="74">
        <v>1.25</v>
      </c>
      <c r="K96" s="75">
        <v>75.992</v>
      </c>
      <c r="L96" s="76">
        <f t="shared" ref="L96:L100" si="48">J96*F96</f>
        <v>152.5</v>
      </c>
      <c r="M96" s="77">
        <f t="shared" ref="M96:M100" si="49">L96*K96</f>
        <v>11588.78</v>
      </c>
      <c r="N96" s="78">
        <f t="shared" ref="N96:N100" si="50">M96+I96</f>
        <v>39310.474</v>
      </c>
      <c r="O96" s="79"/>
      <c r="P96" s="80"/>
    </row>
    <row r="97" ht="43.2" spans="1:16">
      <c r="A97" s="44">
        <f>IF(F97&lt;&gt;"",1+MAX($A$5:A96),"")</f>
        <v>67</v>
      </c>
      <c r="B97" s="51"/>
      <c r="C97" s="46" t="s">
        <v>106</v>
      </c>
      <c r="D97" s="53">
        <v>1</v>
      </c>
      <c r="E97" s="48">
        <v>0</v>
      </c>
      <c r="F97" s="47">
        <f t="shared" si="46"/>
        <v>1</v>
      </c>
      <c r="G97" s="49" t="s">
        <v>53</v>
      </c>
      <c r="H97" s="50">
        <v>224.224</v>
      </c>
      <c r="I97" s="50">
        <f t="shared" si="47"/>
        <v>224.224</v>
      </c>
      <c r="J97" s="74">
        <v>1.25</v>
      </c>
      <c r="K97" s="75">
        <v>75.992</v>
      </c>
      <c r="L97" s="76">
        <f t="shared" si="48"/>
        <v>1.25</v>
      </c>
      <c r="M97" s="77">
        <f t="shared" si="49"/>
        <v>94.99</v>
      </c>
      <c r="N97" s="78">
        <f t="shared" si="50"/>
        <v>319.214</v>
      </c>
      <c r="O97" s="79"/>
      <c r="P97" s="80"/>
    </row>
    <row r="98" ht="43.2" spans="1:16">
      <c r="A98" s="44">
        <f>IF(F98&lt;&gt;"",1+MAX($A$5:A97),"")</f>
        <v>68</v>
      </c>
      <c r="B98" s="51"/>
      <c r="C98" s="46" t="s">
        <v>107</v>
      </c>
      <c r="D98" s="53">
        <v>1</v>
      </c>
      <c r="E98" s="48">
        <v>0</v>
      </c>
      <c r="F98" s="47">
        <f t="shared" si="46"/>
        <v>1</v>
      </c>
      <c r="G98" s="49" t="s">
        <v>53</v>
      </c>
      <c r="H98" s="50">
        <v>438.438</v>
      </c>
      <c r="I98" s="50">
        <f t="shared" si="47"/>
        <v>438.438</v>
      </c>
      <c r="J98" s="74">
        <v>1.25</v>
      </c>
      <c r="K98" s="75">
        <v>75.992</v>
      </c>
      <c r="L98" s="76">
        <f t="shared" si="48"/>
        <v>1.25</v>
      </c>
      <c r="M98" s="77">
        <f t="shared" si="49"/>
        <v>94.99</v>
      </c>
      <c r="N98" s="78">
        <f t="shared" si="50"/>
        <v>533.428</v>
      </c>
      <c r="O98" s="79"/>
      <c r="P98" s="80"/>
    </row>
    <row r="99" ht="43.2" spans="1:16">
      <c r="A99" s="44">
        <f>IF(F99&lt;&gt;"",1+MAX($A$5:A98),"")</f>
        <v>69</v>
      </c>
      <c r="B99" s="51"/>
      <c r="C99" s="46" t="s">
        <v>108</v>
      </c>
      <c r="D99" s="53">
        <v>1</v>
      </c>
      <c r="E99" s="48">
        <v>0</v>
      </c>
      <c r="F99" s="47">
        <f t="shared" si="46"/>
        <v>1</v>
      </c>
      <c r="G99" s="49" t="s">
        <v>53</v>
      </c>
      <c r="H99" s="50">
        <v>265.265</v>
      </c>
      <c r="I99" s="50">
        <f t="shared" si="47"/>
        <v>265.265</v>
      </c>
      <c r="J99" s="74">
        <v>1.25</v>
      </c>
      <c r="K99" s="75">
        <v>75.992</v>
      </c>
      <c r="L99" s="76">
        <f t="shared" si="48"/>
        <v>1.25</v>
      </c>
      <c r="M99" s="77">
        <f t="shared" si="49"/>
        <v>94.99</v>
      </c>
      <c r="N99" s="78">
        <f t="shared" si="50"/>
        <v>360.255</v>
      </c>
      <c r="O99" s="79"/>
      <c r="P99" s="80"/>
    </row>
    <row r="100" ht="43.2" spans="1:16">
      <c r="A100" s="44">
        <f>IF(F100&lt;&gt;"",1+MAX($A$5:A99),"")</f>
        <v>70</v>
      </c>
      <c r="B100" s="51"/>
      <c r="C100" s="46" t="s">
        <v>109</v>
      </c>
      <c r="D100" s="53">
        <v>1</v>
      </c>
      <c r="E100" s="48">
        <v>0</v>
      </c>
      <c r="F100" s="47">
        <f t="shared" si="46"/>
        <v>1</v>
      </c>
      <c r="G100" s="49" t="s">
        <v>53</v>
      </c>
      <c r="H100" s="50">
        <v>224.224</v>
      </c>
      <c r="I100" s="50">
        <f t="shared" si="47"/>
        <v>224.224</v>
      </c>
      <c r="J100" s="74">
        <v>1.25</v>
      </c>
      <c r="K100" s="75">
        <v>75.992</v>
      </c>
      <c r="L100" s="76">
        <f t="shared" si="48"/>
        <v>1.25</v>
      </c>
      <c r="M100" s="77">
        <f t="shared" si="49"/>
        <v>94.99</v>
      </c>
      <c r="N100" s="78">
        <f t="shared" si="50"/>
        <v>319.214</v>
      </c>
      <c r="O100" s="79"/>
      <c r="P100" s="80"/>
    </row>
    <row r="101" ht="15" spans="1:16">
      <c r="A101" s="44" t="str">
        <f>IF(F101&lt;&gt;"",1+MAX($A$5:A100),"")</f>
        <v/>
      </c>
      <c r="B101" s="51"/>
      <c r="C101" s="46"/>
      <c r="D101" s="47"/>
      <c r="E101" s="48"/>
      <c r="F101" s="47"/>
      <c r="G101" s="49"/>
      <c r="H101" s="50"/>
      <c r="I101" s="50"/>
      <c r="J101" s="74"/>
      <c r="K101" s="75"/>
      <c r="L101" s="77"/>
      <c r="M101" s="77"/>
      <c r="N101" s="78"/>
      <c r="O101" s="79"/>
      <c r="P101" s="80"/>
    </row>
    <row r="102" ht="15" spans="1:16">
      <c r="A102" s="44" t="str">
        <f>IF(F102&lt;&gt;"",1+MAX($A$5:A101),"")</f>
        <v/>
      </c>
      <c r="B102" s="51"/>
      <c r="C102" s="52" t="s">
        <v>110</v>
      </c>
      <c r="D102" s="53"/>
      <c r="E102" s="48"/>
      <c r="F102" s="47"/>
      <c r="G102" s="49"/>
      <c r="H102" s="50"/>
      <c r="I102" s="50"/>
      <c r="J102" s="74"/>
      <c r="K102" s="75"/>
      <c r="L102" s="76"/>
      <c r="M102" s="77"/>
      <c r="N102" s="78"/>
      <c r="O102" s="79"/>
      <c r="P102" s="80"/>
    </row>
    <row r="103" ht="43.2" spans="1:16">
      <c r="A103" s="44">
        <f>IF(F103&lt;&gt;"",1+MAX($A$5:A102),"")</f>
        <v>71</v>
      </c>
      <c r="B103" s="51"/>
      <c r="C103" s="46" t="s">
        <v>111</v>
      </c>
      <c r="D103" s="53">
        <v>1</v>
      </c>
      <c r="E103" s="48">
        <v>0</v>
      </c>
      <c r="F103" s="47">
        <f>D103*(1+E103)</f>
        <v>1</v>
      </c>
      <c r="G103" s="49" t="s">
        <v>53</v>
      </c>
      <c r="H103" s="50">
        <v>2777.775</v>
      </c>
      <c r="I103" s="50">
        <f t="shared" ref="I103:I105" si="51">F103*H103</f>
        <v>2777.775</v>
      </c>
      <c r="J103" s="74">
        <v>5.221</v>
      </c>
      <c r="K103" s="75">
        <v>75.992</v>
      </c>
      <c r="L103" s="76">
        <f t="shared" ref="L103:L105" si="52">J103*F103</f>
        <v>5.221</v>
      </c>
      <c r="M103" s="77">
        <f t="shared" ref="M103:M105" si="53">L103*K103</f>
        <v>396.754232</v>
      </c>
      <c r="N103" s="78">
        <f t="shared" ref="N103:N105" si="54">M103+I103</f>
        <v>3174.529232</v>
      </c>
      <c r="O103" s="79"/>
      <c r="P103" s="80"/>
    </row>
    <row r="104" ht="43.2" spans="1:16">
      <c r="A104" s="44">
        <f>IF(F104&lt;&gt;"",1+MAX($A$5:A103),"")</f>
        <v>72</v>
      </c>
      <c r="B104" s="51"/>
      <c r="C104" s="46" t="s">
        <v>112</v>
      </c>
      <c r="D104" s="53">
        <v>1</v>
      </c>
      <c r="E104" s="48">
        <v>0</v>
      </c>
      <c r="F104" s="47">
        <f>D104*(1+E104)</f>
        <v>1</v>
      </c>
      <c r="G104" s="49" t="s">
        <v>53</v>
      </c>
      <c r="H104" s="50">
        <v>1176.175</v>
      </c>
      <c r="I104" s="50">
        <f t="shared" si="51"/>
        <v>1176.175</v>
      </c>
      <c r="J104" s="74">
        <v>3.051</v>
      </c>
      <c r="K104" s="75">
        <v>75.992</v>
      </c>
      <c r="L104" s="76">
        <f t="shared" si="52"/>
        <v>3.051</v>
      </c>
      <c r="M104" s="77">
        <f t="shared" si="53"/>
        <v>231.851592</v>
      </c>
      <c r="N104" s="78">
        <f t="shared" si="54"/>
        <v>1408.026592</v>
      </c>
      <c r="O104" s="79"/>
      <c r="P104" s="80"/>
    </row>
    <row r="105" ht="43.2" spans="1:16">
      <c r="A105" s="44">
        <f>IF(F105&lt;&gt;"",1+MAX($A$5:A104),"")</f>
        <v>73</v>
      </c>
      <c r="B105" s="51"/>
      <c r="C105" s="46" t="s">
        <v>113</v>
      </c>
      <c r="D105" s="53">
        <v>1</v>
      </c>
      <c r="E105" s="48">
        <v>0</v>
      </c>
      <c r="F105" s="47">
        <f>D105*(1+E105)</f>
        <v>1</v>
      </c>
      <c r="G105" s="49" t="s">
        <v>53</v>
      </c>
      <c r="H105" s="50">
        <v>1976.975</v>
      </c>
      <c r="I105" s="50">
        <f t="shared" si="51"/>
        <v>1976.975</v>
      </c>
      <c r="J105" s="74">
        <v>4</v>
      </c>
      <c r="K105" s="75">
        <v>75.992</v>
      </c>
      <c r="L105" s="76">
        <f t="shared" si="52"/>
        <v>4</v>
      </c>
      <c r="M105" s="77">
        <f t="shared" si="53"/>
        <v>303.968</v>
      </c>
      <c r="N105" s="78">
        <f t="shared" si="54"/>
        <v>2280.943</v>
      </c>
      <c r="O105" s="79"/>
      <c r="P105" s="80"/>
    </row>
    <row r="106" ht="15" spans="1:16">
      <c r="A106" s="44" t="str">
        <f>IF(F106&lt;&gt;"",1+MAX($A$5:A105),"")</f>
        <v/>
      </c>
      <c r="B106" s="51"/>
      <c r="C106" s="46"/>
      <c r="D106" s="47"/>
      <c r="E106" s="48"/>
      <c r="F106" s="47"/>
      <c r="G106" s="49"/>
      <c r="H106" s="50"/>
      <c r="I106" s="50"/>
      <c r="J106" s="74"/>
      <c r="K106" s="75"/>
      <c r="L106" s="77"/>
      <c r="M106" s="77"/>
      <c r="N106" s="78"/>
      <c r="O106" s="79"/>
      <c r="P106" s="80"/>
    </row>
    <row r="107" ht="15" spans="1:16">
      <c r="A107" s="44" t="str">
        <f>IF(F107&lt;&gt;"",1+MAX($A$5:A106),"")</f>
        <v/>
      </c>
      <c r="B107" s="51"/>
      <c r="C107" s="52" t="s">
        <v>114</v>
      </c>
      <c r="D107" s="53"/>
      <c r="E107" s="48"/>
      <c r="F107" s="47"/>
      <c r="G107" s="49"/>
      <c r="H107" s="50"/>
      <c r="I107" s="50"/>
      <c r="J107" s="74"/>
      <c r="K107" s="75"/>
      <c r="L107" s="76"/>
      <c r="M107" s="77"/>
      <c r="N107" s="78"/>
      <c r="O107" s="79"/>
      <c r="P107" s="80"/>
    </row>
    <row r="108" ht="43.2" spans="1:16">
      <c r="A108" s="44">
        <f>IF(F108&lt;&gt;"",1+MAX($A$5:A107),"")</f>
        <v>74</v>
      </c>
      <c r="B108" s="51"/>
      <c r="C108" s="46" t="s">
        <v>115</v>
      </c>
      <c r="D108" s="53">
        <v>123</v>
      </c>
      <c r="E108" s="48">
        <v>0</v>
      </c>
      <c r="F108" s="47">
        <f>D108*(1+E108)</f>
        <v>123</v>
      </c>
      <c r="G108" s="49" t="s">
        <v>53</v>
      </c>
      <c r="H108" s="50">
        <v>1200.199</v>
      </c>
      <c r="I108" s="50">
        <f t="shared" ref="I108:I110" si="55">F108*H108</f>
        <v>147624.477</v>
      </c>
      <c r="J108" s="74">
        <v>2.322</v>
      </c>
      <c r="K108" s="75">
        <v>75.992</v>
      </c>
      <c r="L108" s="76">
        <f t="shared" ref="L108:L110" si="56">J108*F108</f>
        <v>285.606</v>
      </c>
      <c r="M108" s="77">
        <f t="shared" ref="M108:M110" si="57">L108*K108</f>
        <v>21703.771152</v>
      </c>
      <c r="N108" s="78">
        <f t="shared" ref="N108:N110" si="58">M108+I108</f>
        <v>169328.248152</v>
      </c>
      <c r="O108" s="79"/>
      <c r="P108" s="80"/>
    </row>
    <row r="109" ht="43.2" spans="1:16">
      <c r="A109" s="44">
        <f>IF(F109&lt;&gt;"",1+MAX($A$5:A108),"")</f>
        <v>75</v>
      </c>
      <c r="B109" s="51"/>
      <c r="C109" s="46" t="s">
        <v>116</v>
      </c>
      <c r="D109" s="53">
        <v>8</v>
      </c>
      <c r="E109" s="48">
        <v>0</v>
      </c>
      <c r="F109" s="47">
        <f>D109*(1+E109)</f>
        <v>8</v>
      </c>
      <c r="G109" s="49" t="s">
        <v>53</v>
      </c>
      <c r="H109" s="50">
        <v>1200.199</v>
      </c>
      <c r="I109" s="50">
        <f t="shared" si="55"/>
        <v>9601.592</v>
      </c>
      <c r="J109" s="74">
        <v>2.322</v>
      </c>
      <c r="K109" s="75">
        <v>75.992</v>
      </c>
      <c r="L109" s="76">
        <f t="shared" si="56"/>
        <v>18.576</v>
      </c>
      <c r="M109" s="77">
        <f t="shared" si="57"/>
        <v>1411.627392</v>
      </c>
      <c r="N109" s="78">
        <f t="shared" si="58"/>
        <v>11013.219392</v>
      </c>
      <c r="O109" s="79"/>
      <c r="P109" s="80"/>
    </row>
    <row r="110" ht="43.2" spans="1:16">
      <c r="A110" s="44">
        <f>IF(F110&lt;&gt;"",1+MAX($A$5:A109),"")</f>
        <v>76</v>
      </c>
      <c r="B110" s="51"/>
      <c r="C110" s="46" t="s">
        <v>117</v>
      </c>
      <c r="D110" s="53">
        <v>1</v>
      </c>
      <c r="E110" s="48">
        <v>0</v>
      </c>
      <c r="F110" s="47">
        <f>D110*(1+E110)</f>
        <v>1</v>
      </c>
      <c r="G110" s="49" t="s">
        <v>53</v>
      </c>
      <c r="H110" s="50">
        <v>975.975</v>
      </c>
      <c r="I110" s="50">
        <f t="shared" si="55"/>
        <v>975.975</v>
      </c>
      <c r="J110" s="74">
        <v>2.322</v>
      </c>
      <c r="K110" s="75">
        <v>75.992</v>
      </c>
      <c r="L110" s="76">
        <f t="shared" si="56"/>
        <v>2.322</v>
      </c>
      <c r="M110" s="77">
        <f t="shared" si="57"/>
        <v>176.453424</v>
      </c>
      <c r="N110" s="78">
        <f t="shared" si="58"/>
        <v>1152.428424</v>
      </c>
      <c r="O110" s="79"/>
      <c r="P110" s="80"/>
    </row>
    <row r="111" ht="15" spans="1:16">
      <c r="A111" s="44" t="str">
        <f>IF(F111&lt;&gt;"",1+MAX($A$5:A110),"")</f>
        <v/>
      </c>
      <c r="B111" s="51"/>
      <c r="C111" s="46"/>
      <c r="D111" s="47"/>
      <c r="E111" s="48"/>
      <c r="F111" s="47"/>
      <c r="G111" s="49"/>
      <c r="H111" s="50"/>
      <c r="I111" s="50"/>
      <c r="J111" s="74"/>
      <c r="K111" s="75"/>
      <c r="L111" s="77"/>
      <c r="M111" s="77"/>
      <c r="N111" s="78"/>
      <c r="O111" s="79"/>
      <c r="P111" s="80"/>
    </row>
    <row r="112" ht="15" spans="1:16">
      <c r="A112" s="44" t="str">
        <f>IF(F112&lt;&gt;"",1+MAX($A$5:A111),"")</f>
        <v/>
      </c>
      <c r="B112" s="51"/>
      <c r="C112" s="52" t="s">
        <v>118</v>
      </c>
      <c r="D112" s="53"/>
      <c r="E112" s="48"/>
      <c r="F112" s="47"/>
      <c r="G112" s="49"/>
      <c r="H112" s="50"/>
      <c r="I112" s="50"/>
      <c r="J112" s="74"/>
      <c r="K112" s="75"/>
      <c r="L112" s="76"/>
      <c r="M112" s="77"/>
      <c r="N112" s="78"/>
      <c r="O112" s="79"/>
      <c r="P112" s="80"/>
    </row>
    <row r="113" ht="28.8" spans="1:16">
      <c r="A113" s="44">
        <f>IF(F113&lt;&gt;"",1+MAX($A$5:A112),"")</f>
        <v>77</v>
      </c>
      <c r="B113" s="51"/>
      <c r="C113" s="46" t="s">
        <v>119</v>
      </c>
      <c r="D113" s="53">
        <v>1</v>
      </c>
      <c r="E113" s="48">
        <v>0</v>
      </c>
      <c r="F113" s="47">
        <f>D113*(1+E113)</f>
        <v>1</v>
      </c>
      <c r="G113" s="49" t="s">
        <v>53</v>
      </c>
      <c r="H113" s="50">
        <v>610.61</v>
      </c>
      <c r="I113" s="50">
        <f t="shared" ref="I113:I114" si="59">F113*H113</f>
        <v>610.61</v>
      </c>
      <c r="J113" s="74">
        <v>2.12</v>
      </c>
      <c r="K113" s="75">
        <v>75.992</v>
      </c>
      <c r="L113" s="76">
        <f t="shared" ref="L113:L114" si="60">J113*F113</f>
        <v>2.12</v>
      </c>
      <c r="M113" s="77">
        <f t="shared" ref="M113:M114" si="61">L113*K113</f>
        <v>161.10304</v>
      </c>
      <c r="N113" s="78">
        <f t="shared" ref="N113:N114" si="62">M113+I113</f>
        <v>771.71304</v>
      </c>
      <c r="O113" s="79"/>
      <c r="P113" s="80"/>
    </row>
    <row r="114" ht="28.8" spans="1:16">
      <c r="A114" s="44">
        <f>IF(F114&lt;&gt;"",1+MAX($A$5:A113),"")</f>
        <v>78</v>
      </c>
      <c r="B114" s="51"/>
      <c r="C114" s="46" t="s">
        <v>120</v>
      </c>
      <c r="D114" s="53">
        <v>3</v>
      </c>
      <c r="E114" s="48">
        <v>0</v>
      </c>
      <c r="F114" s="47">
        <f>D114*(1+E114)</f>
        <v>3</v>
      </c>
      <c r="G114" s="49" t="s">
        <v>53</v>
      </c>
      <c r="H114" s="50">
        <v>610.61</v>
      </c>
      <c r="I114" s="50">
        <f t="shared" si="59"/>
        <v>1831.83</v>
      </c>
      <c r="J114" s="74">
        <v>2.12</v>
      </c>
      <c r="K114" s="75">
        <v>75.992</v>
      </c>
      <c r="L114" s="76">
        <f t="shared" si="60"/>
        <v>6.36</v>
      </c>
      <c r="M114" s="77">
        <f t="shared" si="61"/>
        <v>483.30912</v>
      </c>
      <c r="N114" s="78">
        <f t="shared" si="62"/>
        <v>2315.13912</v>
      </c>
      <c r="O114" s="79"/>
      <c r="P114" s="80"/>
    </row>
    <row r="115" ht="15" spans="1:164">
      <c r="A115" s="84" t="str">
        <f>IF(F115&lt;&gt;"",1+MAX($A$5:A114),"")</f>
        <v/>
      </c>
      <c r="B115" s="85"/>
      <c r="C115" s="86"/>
      <c r="D115" s="87"/>
      <c r="E115" s="88"/>
      <c r="F115" s="87"/>
      <c r="G115" s="89"/>
      <c r="H115" s="90"/>
      <c r="I115" s="90"/>
      <c r="J115" s="114"/>
      <c r="K115" s="115"/>
      <c r="L115" s="116"/>
      <c r="M115" s="115"/>
      <c r="N115" s="117"/>
      <c r="O115" s="118"/>
      <c r="P115" s="119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</row>
    <row r="116" ht="19.2" spans="1:16">
      <c r="A116" s="91"/>
      <c r="B116" s="28"/>
      <c r="C116" s="92"/>
      <c r="D116" s="93"/>
      <c r="E116" s="94"/>
      <c r="F116" s="93"/>
      <c r="G116" s="95"/>
      <c r="H116" s="96"/>
      <c r="I116" s="96"/>
      <c r="J116" s="120"/>
      <c r="L116" s="121"/>
      <c r="M116" s="122"/>
      <c r="N116" s="96"/>
      <c r="O116" s="123"/>
      <c r="P116" s="63"/>
    </row>
    <row r="117" ht="15" spans="1:16">
      <c r="A117" s="91"/>
      <c r="B117" s="28"/>
      <c r="C117" s="92"/>
      <c r="D117" s="93"/>
      <c r="E117" s="94"/>
      <c r="F117" s="93"/>
      <c r="G117" s="95"/>
      <c r="H117" s="96"/>
      <c r="I117" s="96"/>
      <c r="J117" s="124"/>
      <c r="K117" s="96"/>
      <c r="L117" s="125"/>
      <c r="M117" s="122"/>
      <c r="N117" s="96"/>
      <c r="O117" s="123"/>
      <c r="P117" s="63"/>
    </row>
    <row r="118" ht="15.75" spans="1:16">
      <c r="A118" s="91"/>
      <c r="B118" s="28"/>
      <c r="C118" s="92"/>
      <c r="D118" s="93"/>
      <c r="E118" s="94"/>
      <c r="F118" s="93"/>
      <c r="G118" s="95"/>
      <c r="H118" s="96"/>
      <c r="I118" s="96"/>
      <c r="J118" s="124"/>
      <c r="K118" s="96"/>
      <c r="L118" s="125"/>
      <c r="M118" s="122"/>
      <c r="N118" s="96"/>
      <c r="O118" s="123"/>
      <c r="P118" s="63"/>
    </row>
    <row r="119" ht="18.75" spans="1:16">
      <c r="A119" s="27" t="str">
        <f>IF(F119&lt;&gt;"",1+MAX(#REF!),"")</f>
        <v/>
      </c>
      <c r="C119" s="97"/>
      <c r="D119" s="98" t="s">
        <v>121</v>
      </c>
      <c r="E119" s="99"/>
      <c r="F119" s="99"/>
      <c r="G119" s="99"/>
      <c r="H119" s="100"/>
      <c r="I119" s="100"/>
      <c r="J119" s="126"/>
      <c r="K119" s="100"/>
      <c r="L119" s="127"/>
      <c r="M119" s="128"/>
      <c r="N119" s="129">
        <f>SUM(I10:I115)</f>
        <v>289770.056978691</v>
      </c>
      <c r="O119" s="130"/>
      <c r="P119" s="63"/>
    </row>
    <row r="120" ht="18.75" spans="1:16">
      <c r="A120" s="27"/>
      <c r="C120" s="97"/>
      <c r="D120" s="98" t="s">
        <v>122</v>
      </c>
      <c r="E120" s="101"/>
      <c r="F120" s="101"/>
      <c r="G120" s="101"/>
      <c r="H120" s="102"/>
      <c r="I120" s="102"/>
      <c r="J120" s="131"/>
      <c r="K120" s="102"/>
      <c r="L120" s="132"/>
      <c r="M120" s="133"/>
      <c r="N120" s="129">
        <f>SUM(M10:M115)</f>
        <v>74883.9528445874</v>
      </c>
      <c r="O120" s="130"/>
      <c r="P120" s="63"/>
    </row>
    <row r="121" ht="18.75" spans="1:16">
      <c r="A121" s="27"/>
      <c r="C121" s="97"/>
      <c r="D121" s="98" t="s">
        <v>123</v>
      </c>
      <c r="E121" s="101"/>
      <c r="F121" s="101"/>
      <c r="G121" s="101"/>
      <c r="H121" s="102"/>
      <c r="I121" s="102"/>
      <c r="J121" s="131"/>
      <c r="K121" s="102"/>
      <c r="L121" s="132"/>
      <c r="M121" s="133"/>
      <c r="N121" s="129">
        <f>SUM(N119:N120)</f>
        <v>364654.009823278</v>
      </c>
      <c r="O121" s="130"/>
      <c r="P121" s="134">
        <f>SUM(P9:P116)</f>
        <v>364654.009823278</v>
      </c>
    </row>
    <row r="122" ht="18.75" spans="1:16">
      <c r="A122" s="27"/>
      <c r="C122" s="97"/>
      <c r="D122" s="103" t="s">
        <v>124</v>
      </c>
      <c r="E122" s="101"/>
      <c r="F122" s="101"/>
      <c r="G122" s="101">
        <v>0.05</v>
      </c>
      <c r="H122" s="102"/>
      <c r="I122" s="102"/>
      <c r="J122" s="101"/>
      <c r="K122" s="102"/>
      <c r="L122" s="135"/>
      <c r="M122" s="102"/>
      <c r="N122" s="136">
        <f>N121*G122</f>
        <v>18232.7004911639</v>
      </c>
      <c r="O122" s="130"/>
      <c r="P122" s="134">
        <f>P121*G122</f>
        <v>18232.7004911639</v>
      </c>
    </row>
    <row r="123" ht="18.75" spans="1:16">
      <c r="A123" s="27" t="str">
        <f>IF(F123&lt;&gt;"",1+MAX($A$116:A119),"")</f>
        <v/>
      </c>
      <c r="C123" s="97"/>
      <c r="D123" s="103" t="s">
        <v>125</v>
      </c>
      <c r="E123" s="104"/>
      <c r="F123" s="104"/>
      <c r="G123" s="101">
        <v>0.05</v>
      </c>
      <c r="H123" s="105"/>
      <c r="I123" s="105"/>
      <c r="J123" s="104"/>
      <c r="K123" s="105"/>
      <c r="L123" s="137"/>
      <c r="M123" s="105"/>
      <c r="N123" s="136">
        <f>N121*G123</f>
        <v>18232.7004911639</v>
      </c>
      <c r="O123" s="130"/>
      <c r="P123" s="134">
        <f>P121*G123</f>
        <v>18232.7004911639</v>
      </c>
    </row>
    <row r="124" ht="18.75" spans="1:16">
      <c r="A124" s="27" t="str">
        <f>IF(F124&lt;&gt;"",1+MAX($A$116:A120),"")</f>
        <v/>
      </c>
      <c r="C124" s="97"/>
      <c r="D124" s="103" t="s">
        <v>126</v>
      </c>
      <c r="E124" s="104"/>
      <c r="F124" s="104"/>
      <c r="G124" s="101">
        <v>0.02</v>
      </c>
      <c r="H124" s="105"/>
      <c r="I124" s="105"/>
      <c r="J124" s="104"/>
      <c r="K124" s="105"/>
      <c r="L124" s="137"/>
      <c r="M124" s="105"/>
      <c r="N124" s="136">
        <f>N121*G124</f>
        <v>7293.08019646556</v>
      </c>
      <c r="O124" s="130"/>
      <c r="P124" s="134">
        <f>P121*G124</f>
        <v>7293.08019646556</v>
      </c>
    </row>
    <row r="125" ht="18.75" spans="1:16">
      <c r="A125" s="27"/>
      <c r="C125" s="97"/>
      <c r="D125" s="106" t="s">
        <v>127</v>
      </c>
      <c r="E125" s="107"/>
      <c r="F125" s="107"/>
      <c r="G125" s="101">
        <v>0.085</v>
      </c>
      <c r="H125" s="108"/>
      <c r="I125" s="108"/>
      <c r="J125" s="107"/>
      <c r="K125" s="108"/>
      <c r="L125" s="138"/>
      <c r="M125" s="108"/>
      <c r="N125" s="136">
        <f>N121*G125</f>
        <v>30995.5908349786</v>
      </c>
      <c r="O125" s="130"/>
      <c r="P125" s="134">
        <f>P121*G125</f>
        <v>30995.5908349786</v>
      </c>
    </row>
    <row r="126" ht="18.75" spans="1:16">
      <c r="A126" s="27"/>
      <c r="C126" s="97"/>
      <c r="D126" s="106" t="s">
        <v>128</v>
      </c>
      <c r="E126" s="107"/>
      <c r="F126" s="107"/>
      <c r="G126" s="101">
        <v>0</v>
      </c>
      <c r="H126" s="108"/>
      <c r="I126" s="108"/>
      <c r="J126" s="107"/>
      <c r="K126" s="108"/>
      <c r="L126" s="138"/>
      <c r="M126" s="108"/>
      <c r="N126" s="136">
        <f>N121*G126</f>
        <v>0</v>
      </c>
      <c r="O126" s="130"/>
      <c r="P126" s="134">
        <f>P121*G126</f>
        <v>0</v>
      </c>
    </row>
    <row r="127" ht="18.75" spans="1:16">
      <c r="A127" s="27" t="str">
        <f>IF(F127&lt;&gt;"",1+MAX($A$116:A123),"")</f>
        <v/>
      </c>
      <c r="C127" s="97"/>
      <c r="D127" s="109" t="s">
        <v>129</v>
      </c>
      <c r="E127" s="110"/>
      <c r="F127" s="110"/>
      <c r="G127" s="110"/>
      <c r="H127" s="111"/>
      <c r="I127" s="111"/>
      <c r="J127" s="110"/>
      <c r="K127" s="111"/>
      <c r="L127" s="139"/>
      <c r="M127" s="111"/>
      <c r="N127" s="140">
        <f>SUM(N121:N126)</f>
        <v>439408.08183705</v>
      </c>
      <c r="O127" s="130"/>
      <c r="P127" s="141">
        <f>SUM(P121:P126)</f>
        <v>439408.08183705</v>
      </c>
    </row>
    <row r="128" ht="18" spans="1:16">
      <c r="A128" s="27"/>
      <c r="C128" s="97"/>
      <c r="D128" s="112"/>
      <c r="E128" s="112"/>
      <c r="F128" s="112"/>
      <c r="G128" s="112"/>
      <c r="H128" s="113"/>
      <c r="I128" s="113"/>
      <c r="J128" s="142"/>
      <c r="K128" s="113"/>
      <c r="L128" s="143"/>
      <c r="M128" s="144"/>
      <c r="N128" s="145"/>
      <c r="O128" s="130"/>
      <c r="P128" s="146"/>
    </row>
    <row r="129" ht="18" spans="1:16">
      <c r="A129" s="147" t="s">
        <v>130</v>
      </c>
      <c r="B129" s="148"/>
      <c r="C129" s="97"/>
      <c r="D129" s="112"/>
      <c r="E129" s="112"/>
      <c r="F129" s="112"/>
      <c r="G129" s="112"/>
      <c r="H129" s="113"/>
      <c r="I129" s="113"/>
      <c r="J129" s="142"/>
      <c r="K129" s="113"/>
      <c r="L129" s="143"/>
      <c r="M129" s="144"/>
      <c r="N129" s="145"/>
      <c r="O129" s="130"/>
      <c r="P129" s="146"/>
    </row>
    <row r="130" ht="18.75" customHeight="1" spans="1:16">
      <c r="A130" s="149" t="s">
        <v>131</v>
      </c>
      <c r="B130" s="150"/>
      <c r="C130" s="151"/>
      <c r="D130" s="151"/>
      <c r="E130" s="151"/>
      <c r="F130" s="151"/>
      <c r="G130" s="151"/>
      <c r="H130" s="152"/>
      <c r="I130" s="152"/>
      <c r="J130" s="151"/>
      <c r="K130" s="152"/>
      <c r="L130" s="168"/>
      <c r="M130" s="152"/>
      <c r="N130" s="152"/>
      <c r="O130" s="152"/>
      <c r="P130" s="169"/>
    </row>
    <row r="131" spans="1:16">
      <c r="A131" s="153" t="s">
        <v>132</v>
      </c>
      <c r="B131" s="154"/>
      <c r="C131" s="155"/>
      <c r="D131" s="155"/>
      <c r="E131" s="155"/>
      <c r="F131" s="155"/>
      <c r="G131" s="155"/>
      <c r="H131" s="156"/>
      <c r="I131" s="156"/>
      <c r="J131" s="155"/>
      <c r="K131" s="156"/>
      <c r="L131" s="170"/>
      <c r="M131" s="156"/>
      <c r="N131" s="156"/>
      <c r="O131" s="156"/>
      <c r="P131" s="171"/>
    </row>
    <row r="132" spans="1:16">
      <c r="A132" s="153" t="s">
        <v>133</v>
      </c>
      <c r="B132" s="154"/>
      <c r="C132" s="155"/>
      <c r="D132" s="155"/>
      <c r="E132" s="155"/>
      <c r="F132" s="155"/>
      <c r="G132" s="155"/>
      <c r="H132" s="156"/>
      <c r="I132" s="156"/>
      <c r="J132" s="155"/>
      <c r="K132" s="156"/>
      <c r="L132" s="170"/>
      <c r="M132" s="156"/>
      <c r="N132" s="156"/>
      <c r="O132" s="156"/>
      <c r="P132" s="171"/>
    </row>
    <row r="133" ht="15.15" spans="1:16">
      <c r="A133" s="157" t="s">
        <v>134</v>
      </c>
      <c r="B133" s="158"/>
      <c r="C133" s="159"/>
      <c r="D133" s="159"/>
      <c r="E133" s="159"/>
      <c r="F133" s="159"/>
      <c r="G133" s="159"/>
      <c r="H133" s="160"/>
      <c r="I133" s="160"/>
      <c r="J133" s="159"/>
      <c r="K133" s="160"/>
      <c r="L133" s="172"/>
      <c r="M133" s="160"/>
      <c r="N133" s="160"/>
      <c r="O133" s="160"/>
      <c r="P133" s="173"/>
    </row>
    <row r="134" spans="1:16">
      <c r="A134" s="161"/>
      <c r="B134" s="162"/>
      <c r="C134" s="162"/>
      <c r="D134" s="162"/>
      <c r="E134" s="162"/>
      <c r="F134" s="162"/>
      <c r="G134" s="162"/>
      <c r="H134" s="163"/>
      <c r="I134" s="163"/>
      <c r="J134" s="162"/>
      <c r="K134" s="163"/>
      <c r="L134" s="162"/>
      <c r="M134" s="163"/>
      <c r="N134" s="163"/>
      <c r="O134" s="163"/>
      <c r="P134" s="119"/>
    </row>
    <row r="135" spans="1:14">
      <c r="A135" s="1" t="str">
        <f>IF(F135&lt;&gt;"",1+MAX($A$116:A134),"")</f>
        <v/>
      </c>
      <c r="C135" s="97"/>
      <c r="D135" s="164"/>
      <c r="E135" s="165"/>
      <c r="F135" s="164"/>
      <c r="G135" s="166"/>
      <c r="H135" s="167"/>
      <c r="I135" s="167"/>
      <c r="J135" s="174"/>
      <c r="K135" s="167"/>
      <c r="L135" s="175"/>
      <c r="M135" s="176"/>
      <c r="N135" s="177"/>
    </row>
    <row r="136" spans="1:14">
      <c r="A136" s="1" t="str">
        <f>IF(F136&lt;&gt;"",1+MAX($A$116:A135),"")</f>
        <v/>
      </c>
      <c r="C136" s="97"/>
      <c r="D136" s="164"/>
      <c r="E136" s="165"/>
      <c r="F136" s="164"/>
      <c r="G136" s="166"/>
      <c r="H136" s="167"/>
      <c r="I136" s="167"/>
      <c r="J136" s="174"/>
      <c r="K136" s="167"/>
      <c r="L136" s="175"/>
      <c r="M136" s="176"/>
      <c r="N136" s="177"/>
    </row>
    <row r="137" spans="1:14">
      <c r="A137" s="1" t="str">
        <f>IF(F137&lt;&gt;"",1+MAX($A$116:A136),"")</f>
        <v/>
      </c>
      <c r="C137" s="97"/>
      <c r="D137" s="164"/>
      <c r="E137" s="165"/>
      <c r="F137" s="164"/>
      <c r="G137" s="166"/>
      <c r="H137" s="167"/>
      <c r="I137" s="167"/>
      <c r="J137" s="174"/>
      <c r="K137" s="167"/>
      <c r="L137" s="175"/>
      <c r="M137" s="176"/>
      <c r="N137" s="177"/>
    </row>
    <row r="138" spans="1:14">
      <c r="A138" s="1" t="str">
        <f>IF(F138&lt;&gt;"",1+MAX($A$116:A137),"")</f>
        <v/>
      </c>
      <c r="C138" s="97"/>
      <c r="D138" s="164"/>
      <c r="E138" s="165"/>
      <c r="F138" s="164"/>
      <c r="G138" s="166"/>
      <c r="H138" s="167"/>
      <c r="I138" s="167"/>
      <c r="J138" s="174"/>
      <c r="K138" s="167"/>
      <c r="L138" s="175"/>
      <c r="M138" s="176"/>
      <c r="N138" s="177"/>
    </row>
    <row r="139" spans="1:14">
      <c r="A139" s="1" t="str">
        <f>IF(F139&lt;&gt;"",1+MAX($A$116:A138),"")</f>
        <v/>
      </c>
      <c r="C139" s="97"/>
      <c r="D139" s="164"/>
      <c r="E139" s="165"/>
      <c r="F139" s="164"/>
      <c r="G139" s="166"/>
      <c r="H139" s="167"/>
      <c r="I139" s="167"/>
      <c r="J139" s="174"/>
      <c r="K139" s="167"/>
      <c r="L139" s="175"/>
      <c r="M139" s="176"/>
      <c r="N139" s="177"/>
    </row>
    <row r="140" spans="1:14">
      <c r="A140" s="1" t="str">
        <f>IF(F140&lt;&gt;"",1+MAX($A$116:A139),"")</f>
        <v/>
      </c>
      <c r="C140" s="97"/>
      <c r="D140" s="164"/>
      <c r="E140" s="165"/>
      <c r="F140" s="164"/>
      <c r="G140" s="166"/>
      <c r="H140" s="167"/>
      <c r="I140" s="167"/>
      <c r="J140" s="174"/>
      <c r="K140" s="167"/>
      <c r="L140" s="175"/>
      <c r="M140" s="176"/>
      <c r="N140" s="177"/>
    </row>
    <row r="141" spans="1:14">
      <c r="A141" s="1" t="str">
        <f>IF(F141&lt;&gt;"",1+MAX($A$116:A140),"")</f>
        <v/>
      </c>
      <c r="C141" s="97"/>
      <c r="D141" s="164"/>
      <c r="E141" s="165"/>
      <c r="F141" s="164"/>
      <c r="G141" s="166"/>
      <c r="H141" s="167"/>
      <c r="I141" s="167"/>
      <c r="J141" s="174"/>
      <c r="K141" s="167"/>
      <c r="L141" s="175"/>
      <c r="M141" s="176"/>
      <c r="N141" s="177"/>
    </row>
    <row r="142" spans="1:14">
      <c r="A142" s="1" t="str">
        <f>IF(F142&lt;&gt;"",1+MAX($A$116:A141),"")</f>
        <v/>
      </c>
      <c r="C142" s="97"/>
      <c r="D142" s="164"/>
      <c r="E142" s="165"/>
      <c r="F142" s="164"/>
      <c r="G142" s="166"/>
      <c r="H142" s="167"/>
      <c r="I142" s="167"/>
      <c r="J142" s="174"/>
      <c r="K142" s="167"/>
      <c r="L142" s="175"/>
      <c r="M142" s="176"/>
      <c r="N142" s="177"/>
    </row>
    <row r="143" spans="1:14">
      <c r="A143" s="1" t="str">
        <f>IF(F143&lt;&gt;"",1+MAX($A$116:A142),"")</f>
        <v/>
      </c>
      <c r="C143" s="97"/>
      <c r="D143" s="164"/>
      <c r="E143" s="165"/>
      <c r="F143" s="164"/>
      <c r="G143" s="166"/>
      <c r="H143" s="167"/>
      <c r="I143" s="167"/>
      <c r="J143" s="174"/>
      <c r="K143" s="167"/>
      <c r="L143" s="175"/>
      <c r="M143" s="176"/>
      <c r="N143" s="177"/>
    </row>
    <row r="144" spans="1:14">
      <c r="A144" s="1" t="str">
        <f>IF(F144&lt;&gt;"",1+MAX($A$116:A143),"")</f>
        <v/>
      </c>
      <c r="C144" s="97"/>
      <c r="D144" s="164"/>
      <c r="E144" s="165"/>
      <c r="F144" s="164"/>
      <c r="G144" s="166"/>
      <c r="H144" s="167"/>
      <c r="I144" s="167"/>
      <c r="J144" s="174"/>
      <c r="K144" s="167"/>
      <c r="L144" s="175"/>
      <c r="M144" s="176"/>
      <c r="N144" s="177"/>
    </row>
    <row r="145" spans="1:14">
      <c r="A145" s="1" t="str">
        <f>IF(F145&lt;&gt;"",1+MAX($A$116:A144),"")</f>
        <v/>
      </c>
      <c r="C145" s="97"/>
      <c r="D145" s="164"/>
      <c r="E145" s="165"/>
      <c r="F145" s="164"/>
      <c r="G145" s="166"/>
      <c r="H145" s="167"/>
      <c r="I145" s="167"/>
      <c r="J145" s="174"/>
      <c r="K145" s="167"/>
      <c r="L145" s="175"/>
      <c r="M145" s="176"/>
      <c r="N145" s="177"/>
    </row>
    <row r="146" spans="1:14">
      <c r="A146" s="1" t="str">
        <f>IF(F146&lt;&gt;"",1+MAX($A$116:A145),"")</f>
        <v/>
      </c>
      <c r="C146" s="97"/>
      <c r="D146" s="164"/>
      <c r="E146" s="165"/>
      <c r="F146" s="164"/>
      <c r="G146" s="166"/>
      <c r="H146" s="167"/>
      <c r="I146" s="167"/>
      <c r="J146" s="174"/>
      <c r="K146" s="167"/>
      <c r="L146" s="175"/>
      <c r="M146" s="176"/>
      <c r="N146" s="177"/>
    </row>
    <row r="147" spans="1:14">
      <c r="A147" s="1" t="str">
        <f>IF(F147&lt;&gt;"",1+MAX($A$116:A146),"")</f>
        <v/>
      </c>
      <c r="C147" s="97"/>
      <c r="D147" s="164"/>
      <c r="E147" s="165"/>
      <c r="F147" s="164"/>
      <c r="G147" s="166"/>
      <c r="H147" s="167"/>
      <c r="I147" s="167"/>
      <c r="J147" s="174"/>
      <c r="K147" s="167"/>
      <c r="L147" s="175"/>
      <c r="M147" s="176"/>
      <c r="N147" s="177"/>
    </row>
    <row r="148" spans="1:14">
      <c r="A148" s="1" t="str">
        <f>IF(F148&lt;&gt;"",1+MAX($A$116:A147),"")</f>
        <v/>
      </c>
      <c r="C148" s="97"/>
      <c r="D148" s="164"/>
      <c r="E148" s="165"/>
      <c r="F148" s="164"/>
      <c r="G148" s="166"/>
      <c r="H148" s="167"/>
      <c r="I148" s="167"/>
      <c r="J148" s="174"/>
      <c r="K148" s="167"/>
      <c r="L148" s="175"/>
      <c r="M148" s="176"/>
      <c r="N148" s="177"/>
    </row>
    <row r="149" spans="1:14">
      <c r="A149" s="1" t="str">
        <f>IF(F149&lt;&gt;"",1+MAX($A$116:A148),"")</f>
        <v/>
      </c>
      <c r="C149" s="97"/>
      <c r="D149" s="164"/>
      <c r="E149" s="165"/>
      <c r="F149" s="164"/>
      <c r="G149" s="166"/>
      <c r="H149" s="167"/>
      <c r="I149" s="167"/>
      <c r="J149" s="174"/>
      <c r="K149" s="167"/>
      <c r="L149" s="175"/>
      <c r="M149" s="176"/>
      <c r="N149" s="177"/>
    </row>
    <row r="150" spans="1:14">
      <c r="A150" s="1" t="str">
        <f>IF(F150&lt;&gt;"",1+MAX($A$116:A149),"")</f>
        <v/>
      </c>
      <c r="C150" s="97"/>
      <c r="D150" s="164"/>
      <c r="E150" s="165"/>
      <c r="F150" s="164"/>
      <c r="G150" s="166"/>
      <c r="H150" s="167"/>
      <c r="I150" s="167"/>
      <c r="J150" s="174"/>
      <c r="K150" s="167"/>
      <c r="L150" s="175"/>
      <c r="M150" s="176"/>
      <c r="N150" s="177"/>
    </row>
    <row r="151" spans="1:14">
      <c r="A151" s="1" t="str">
        <f>IF(F151&lt;&gt;"",1+MAX($A$116:A150),"")</f>
        <v/>
      </c>
      <c r="C151" s="97"/>
      <c r="D151" s="164"/>
      <c r="E151" s="165"/>
      <c r="F151" s="164"/>
      <c r="G151" s="166"/>
      <c r="H151" s="167"/>
      <c r="I151" s="167"/>
      <c r="J151" s="174"/>
      <c r="K151" s="167"/>
      <c r="L151" s="175"/>
      <c r="M151" s="176"/>
      <c r="N151" s="177"/>
    </row>
    <row r="152" spans="1:14">
      <c r="A152" s="1" t="str">
        <f>IF(F152&lt;&gt;"",1+MAX($A$116:A151),"")</f>
        <v/>
      </c>
      <c r="C152" s="97"/>
      <c r="D152" s="164"/>
      <c r="E152" s="165"/>
      <c r="F152" s="164"/>
      <c r="G152" s="166"/>
      <c r="H152" s="167"/>
      <c r="I152" s="167"/>
      <c r="J152" s="174"/>
      <c r="K152" s="167"/>
      <c r="L152" s="175"/>
      <c r="M152" s="176"/>
      <c r="N152" s="177"/>
    </row>
    <row r="153" spans="1:14">
      <c r="A153" s="1" t="str">
        <f>IF(F153&lt;&gt;"",1+MAX($A$116:A152),"")</f>
        <v/>
      </c>
      <c r="C153" s="97"/>
      <c r="D153" s="164"/>
      <c r="E153" s="165"/>
      <c r="F153" s="164"/>
      <c r="G153" s="166"/>
      <c r="H153" s="167"/>
      <c r="I153" s="167"/>
      <c r="J153" s="174"/>
      <c r="K153" s="167"/>
      <c r="L153" s="175"/>
      <c r="M153" s="176"/>
      <c r="N153" s="177"/>
    </row>
    <row r="154" spans="1:14">
      <c r="A154" s="1" t="str">
        <f>IF(F154&lt;&gt;"",1+MAX($A$116:A153),"")</f>
        <v/>
      </c>
      <c r="C154" s="97"/>
      <c r="D154" s="164"/>
      <c r="E154" s="165"/>
      <c r="F154" s="164"/>
      <c r="G154" s="166"/>
      <c r="H154" s="167"/>
      <c r="I154" s="167"/>
      <c r="J154" s="174"/>
      <c r="K154" s="167"/>
      <c r="L154" s="175"/>
      <c r="M154" s="176"/>
      <c r="N154" s="177"/>
    </row>
    <row r="155" spans="1:14">
      <c r="A155" s="1" t="str">
        <f>IF(F155&lt;&gt;"",1+MAX($A$116:A154),"")</f>
        <v/>
      </c>
      <c r="C155" s="97"/>
      <c r="D155" s="164"/>
      <c r="E155" s="165"/>
      <c r="F155" s="164"/>
      <c r="G155" s="166"/>
      <c r="H155" s="167"/>
      <c r="I155" s="167"/>
      <c r="J155" s="174"/>
      <c r="K155" s="167"/>
      <c r="L155" s="175"/>
      <c r="M155" s="176"/>
      <c r="N155" s="177"/>
    </row>
    <row r="156" spans="1:14">
      <c r="A156" s="1" t="str">
        <f>IF(F156&lt;&gt;"",1+MAX($A$116:A155),"")</f>
        <v/>
      </c>
      <c r="C156" s="97"/>
      <c r="D156" s="164"/>
      <c r="E156" s="165"/>
      <c r="F156" s="164"/>
      <c r="G156" s="166"/>
      <c r="H156" s="167"/>
      <c r="I156" s="167"/>
      <c r="J156" s="174"/>
      <c r="K156" s="167"/>
      <c r="L156" s="175"/>
      <c r="M156" s="176"/>
      <c r="N156" s="177"/>
    </row>
    <row r="157" spans="1:14">
      <c r="A157" s="1" t="str">
        <f>IF(F157&lt;&gt;"",1+MAX($A$116:A156),"")</f>
        <v/>
      </c>
      <c r="C157" s="97"/>
      <c r="D157" s="164"/>
      <c r="E157" s="165"/>
      <c r="F157" s="164"/>
      <c r="G157" s="166"/>
      <c r="H157" s="167"/>
      <c r="I157" s="167"/>
      <c r="J157" s="174"/>
      <c r="K157" s="167"/>
      <c r="L157" s="175"/>
      <c r="M157" s="176"/>
      <c r="N157" s="177"/>
    </row>
    <row r="158" spans="1:14">
      <c r="A158" s="1" t="str">
        <f>IF(F158&lt;&gt;"",1+MAX($A$116:A157),"")</f>
        <v/>
      </c>
      <c r="C158" s="97"/>
      <c r="D158" s="164"/>
      <c r="E158" s="165"/>
      <c r="F158" s="164"/>
      <c r="G158" s="166"/>
      <c r="H158" s="167"/>
      <c r="I158" s="167"/>
      <c r="J158" s="174"/>
      <c r="K158" s="167"/>
      <c r="L158" s="175"/>
      <c r="M158" s="176"/>
      <c r="N158" s="177"/>
    </row>
    <row r="159" spans="1:14">
      <c r="A159" s="1" t="str">
        <f>IF(F159&lt;&gt;"",1+MAX($A$116:A158),"")</f>
        <v/>
      </c>
      <c r="C159" s="97"/>
      <c r="D159" s="164"/>
      <c r="E159" s="165"/>
      <c r="F159" s="164"/>
      <c r="G159" s="166"/>
      <c r="H159" s="167"/>
      <c r="I159" s="167"/>
      <c r="J159" s="174"/>
      <c r="K159" s="167"/>
      <c r="L159" s="175"/>
      <c r="M159" s="176"/>
      <c r="N159" s="177"/>
    </row>
    <row r="160" spans="1:14">
      <c r="A160" s="1" t="str">
        <f>IF(F160&lt;&gt;"",1+MAX($A$116:A159),"")</f>
        <v/>
      </c>
      <c r="C160" s="97"/>
      <c r="D160" s="164"/>
      <c r="E160" s="165"/>
      <c r="F160" s="164"/>
      <c r="G160" s="166"/>
      <c r="H160" s="167"/>
      <c r="I160" s="167"/>
      <c r="J160" s="174"/>
      <c r="K160" s="167"/>
      <c r="L160" s="175"/>
      <c r="M160" s="176"/>
      <c r="N160" s="177"/>
    </row>
    <row r="161" spans="1:14">
      <c r="A161" s="1" t="str">
        <f>IF(F161&lt;&gt;"",1+MAX($A$116:A160),"")</f>
        <v/>
      </c>
      <c r="C161" s="97"/>
      <c r="D161" s="164"/>
      <c r="E161" s="165"/>
      <c r="F161" s="164"/>
      <c r="G161" s="166"/>
      <c r="H161" s="167"/>
      <c r="I161" s="167"/>
      <c r="J161" s="174"/>
      <c r="K161" s="167"/>
      <c r="L161" s="175"/>
      <c r="M161" s="176"/>
      <c r="N161" s="177"/>
    </row>
    <row r="162" spans="1:14">
      <c r="A162" s="1" t="str">
        <f>IF(F162&lt;&gt;"",1+MAX($A$116:A161),"")</f>
        <v/>
      </c>
      <c r="C162" s="97"/>
      <c r="D162" s="164"/>
      <c r="E162" s="165"/>
      <c r="F162" s="164"/>
      <c r="G162" s="166"/>
      <c r="H162" s="167"/>
      <c r="I162" s="167"/>
      <c r="J162" s="174"/>
      <c r="K162" s="167"/>
      <c r="L162" s="175"/>
      <c r="M162" s="176"/>
      <c r="N162" s="177"/>
    </row>
    <row r="163" spans="1:14">
      <c r="A163" s="1" t="str">
        <f>IF(F163&lt;&gt;"",1+MAX($A$116:A162),"")</f>
        <v/>
      </c>
      <c r="C163" s="97"/>
      <c r="D163" s="164"/>
      <c r="E163" s="165"/>
      <c r="F163" s="164"/>
      <c r="G163" s="166"/>
      <c r="H163" s="167"/>
      <c r="I163" s="167"/>
      <c r="J163" s="174"/>
      <c r="K163" s="167"/>
      <c r="L163" s="175"/>
      <c r="M163" s="176"/>
      <c r="N163" s="177"/>
    </row>
    <row r="164" spans="1:14">
      <c r="A164" s="1" t="str">
        <f>IF(F164&lt;&gt;"",1+MAX($A$116:A163),"")</f>
        <v/>
      </c>
      <c r="C164" s="97"/>
      <c r="D164" s="164"/>
      <c r="E164" s="165"/>
      <c r="F164" s="164"/>
      <c r="G164" s="166"/>
      <c r="H164" s="167"/>
      <c r="I164" s="167"/>
      <c r="J164" s="174"/>
      <c r="K164" s="167"/>
      <c r="L164" s="175"/>
      <c r="M164" s="176"/>
      <c r="N164" s="177"/>
    </row>
    <row r="165" spans="1:14">
      <c r="A165" s="1" t="str">
        <f>IF(F165&lt;&gt;"",1+MAX($A$116:A164),"")</f>
        <v/>
      </c>
      <c r="C165" s="97"/>
      <c r="D165" s="164"/>
      <c r="E165" s="165"/>
      <c r="F165" s="164"/>
      <c r="G165" s="166"/>
      <c r="H165" s="167"/>
      <c r="I165" s="167"/>
      <c r="J165" s="174"/>
      <c r="K165" s="167"/>
      <c r="L165" s="175"/>
      <c r="M165" s="176"/>
      <c r="N165" s="177"/>
    </row>
    <row r="166" spans="1:14">
      <c r="A166" s="1" t="str">
        <f>IF(F166&lt;&gt;"",1+MAX($A$116:A165),"")</f>
        <v/>
      </c>
      <c r="C166" s="97"/>
      <c r="D166" s="164"/>
      <c r="E166" s="165"/>
      <c r="F166" s="164"/>
      <c r="G166" s="166"/>
      <c r="H166" s="167"/>
      <c r="I166" s="167"/>
      <c r="J166" s="174"/>
      <c r="K166" s="167"/>
      <c r="L166" s="175"/>
      <c r="M166" s="176"/>
      <c r="N166" s="177"/>
    </row>
    <row r="167" spans="1:14">
      <c r="A167" s="1" t="str">
        <f>IF(F167&lt;&gt;"",1+MAX($A$116:A166),"")</f>
        <v/>
      </c>
      <c r="C167" s="97"/>
      <c r="D167" s="164"/>
      <c r="E167" s="165"/>
      <c r="F167" s="164"/>
      <c r="G167" s="166"/>
      <c r="H167" s="167"/>
      <c r="I167" s="167"/>
      <c r="J167" s="174"/>
      <c r="K167" s="167"/>
      <c r="L167" s="175"/>
      <c r="M167" s="176"/>
      <c r="N167" s="177"/>
    </row>
    <row r="168" spans="1:14">
      <c r="A168" s="1" t="str">
        <f>IF(F168&lt;&gt;"",1+MAX($A$116:A167),"")</f>
        <v/>
      </c>
      <c r="C168" s="97"/>
      <c r="D168" s="164"/>
      <c r="E168" s="165"/>
      <c r="F168" s="164"/>
      <c r="G168" s="166"/>
      <c r="H168" s="167"/>
      <c r="I168" s="167"/>
      <c r="J168" s="174"/>
      <c r="K168" s="167"/>
      <c r="L168" s="175"/>
      <c r="M168" s="176"/>
      <c r="N168" s="177"/>
    </row>
    <row r="169" spans="1:14">
      <c r="A169" s="1" t="str">
        <f>IF(F169&lt;&gt;"",1+MAX($A$116:A168),"")</f>
        <v/>
      </c>
      <c r="C169" s="97"/>
      <c r="D169" s="164"/>
      <c r="E169" s="165"/>
      <c r="F169" s="164"/>
      <c r="G169" s="166"/>
      <c r="H169" s="167"/>
      <c r="I169" s="167"/>
      <c r="J169" s="174"/>
      <c r="K169" s="167"/>
      <c r="L169" s="175"/>
      <c r="M169" s="176"/>
      <c r="N169" s="177"/>
    </row>
    <row r="170" spans="1:14">
      <c r="A170" s="1" t="str">
        <f>IF(F170&lt;&gt;"",1+MAX($A$116:A169),"")</f>
        <v/>
      </c>
      <c r="C170" s="97"/>
      <c r="D170" s="164"/>
      <c r="E170" s="165"/>
      <c r="F170" s="164"/>
      <c r="G170" s="166"/>
      <c r="H170" s="167"/>
      <c r="I170" s="167"/>
      <c r="J170" s="174"/>
      <c r="K170" s="167"/>
      <c r="L170" s="175"/>
      <c r="M170" s="176"/>
      <c r="N170" s="177"/>
    </row>
    <row r="171" spans="1:14">
      <c r="A171" s="1" t="str">
        <f>IF(F171&lt;&gt;"",1+MAX($A$116:A170),"")</f>
        <v/>
      </c>
      <c r="C171" s="97"/>
      <c r="D171" s="164"/>
      <c r="E171" s="165"/>
      <c r="F171" s="164"/>
      <c r="G171" s="166"/>
      <c r="H171" s="167"/>
      <c r="I171" s="167"/>
      <c r="J171" s="174"/>
      <c r="K171" s="167"/>
      <c r="L171" s="175"/>
      <c r="M171" s="176"/>
      <c r="N171" s="177"/>
    </row>
    <row r="172" spans="1:1">
      <c r="A172" s="1" t="str">
        <f>IF(F172&lt;&gt;"",1+MAX($A$116:A171),"")</f>
        <v/>
      </c>
    </row>
    <row r="173" spans="1:1">
      <c r="A173" s="1" t="str">
        <f>IF(F173&lt;&gt;"",1+MAX($A$116:A172),"")</f>
        <v/>
      </c>
    </row>
    <row r="174" spans="1:1">
      <c r="A174" s="1" t="str">
        <f>IF(F174&lt;&gt;"",1+MAX($A$116:A173),"")</f>
        <v/>
      </c>
    </row>
    <row r="175" spans="1:1">
      <c r="A175" s="1" t="str">
        <f>IF(F175&lt;&gt;"",1+MAX($A$116:A174),"")</f>
        <v/>
      </c>
    </row>
    <row r="176" spans="1:1">
      <c r="A176" s="1" t="str">
        <f>IF(F176&lt;&gt;"",1+MAX($A$116:A175),"")</f>
        <v/>
      </c>
    </row>
    <row r="177" spans="1:1">
      <c r="A177" s="1" t="str">
        <f>IF(F177&lt;&gt;"",1+MAX($A$116:A176),"")</f>
        <v/>
      </c>
    </row>
    <row r="178" spans="1:1">
      <c r="A178" s="1" t="str">
        <f>IF(F178&lt;&gt;"",1+MAX($A$116:A177),"")</f>
        <v/>
      </c>
    </row>
    <row r="179" spans="1:1">
      <c r="A179" s="1" t="str">
        <f>IF(F179&lt;&gt;"",1+MAX($A$116:A178),"")</f>
        <v/>
      </c>
    </row>
    <row r="180" spans="1:1">
      <c r="A180" s="1" t="str">
        <f>IF(F180&lt;&gt;"",1+MAX($A$116:A179),"")</f>
        <v/>
      </c>
    </row>
    <row r="181" spans="1:1">
      <c r="A181" s="1" t="str">
        <f>IF(F181&lt;&gt;"",1+MAX($A$116:A180),"")</f>
        <v/>
      </c>
    </row>
    <row r="182" spans="1:1">
      <c r="A182" s="1" t="str">
        <f>IF(F182&lt;&gt;"",1+MAX($A$116:A181),"")</f>
        <v/>
      </c>
    </row>
    <row r="183" spans="1:1">
      <c r="A183" s="1" t="str">
        <f>IF(F183&lt;&gt;"",1+MAX($A$116:A182),"")</f>
        <v/>
      </c>
    </row>
    <row r="184" spans="1:1">
      <c r="A184" s="1" t="str">
        <f>IF(F184&lt;&gt;"",1+MAX($A$116:A183),"")</f>
        <v/>
      </c>
    </row>
    <row r="185" spans="1:1">
      <c r="A185" s="1" t="str">
        <f>IF(F185&lt;&gt;"",1+MAX($A$116:A184),"")</f>
        <v/>
      </c>
    </row>
    <row r="186" spans="1:1">
      <c r="A186" s="1" t="str">
        <f>IF(F186&lt;&gt;"",1+MAX($A$116:A185),"")</f>
        <v/>
      </c>
    </row>
    <row r="187" spans="1:1">
      <c r="A187" s="1" t="str">
        <f>IF(F187&lt;&gt;"",1+MAX($A$116:A186),"")</f>
        <v/>
      </c>
    </row>
    <row r="188" spans="1:1">
      <c r="A188" s="1" t="str">
        <f>IF(F188&lt;&gt;"",1+MAX($A$116:A187),"")</f>
        <v/>
      </c>
    </row>
    <row r="189" spans="1:1">
      <c r="A189" s="1" t="str">
        <f>IF(F189&lt;&gt;"",1+MAX($A$116:A188),"")</f>
        <v/>
      </c>
    </row>
    <row r="190" spans="1:1">
      <c r="A190" s="1" t="str">
        <f>IF(F190&lt;&gt;"",1+MAX($A$116:A189),"")</f>
        <v/>
      </c>
    </row>
    <row r="191" spans="1:1">
      <c r="A191" s="1" t="str">
        <f>IF(F191&lt;&gt;"",1+MAX($A$116:A190),"")</f>
        <v/>
      </c>
    </row>
    <row r="192" spans="1:1">
      <c r="A192" s="1" t="str">
        <f>IF(F192&lt;&gt;"",1+MAX($A$116:A191),"")</f>
        <v/>
      </c>
    </row>
    <row r="193" spans="1:1">
      <c r="A193" s="1" t="str">
        <f>IF(F193&lt;&gt;"",1+MAX($A$116:A192),"")</f>
        <v/>
      </c>
    </row>
    <row r="194" spans="1:1">
      <c r="A194" s="1" t="str">
        <f>IF(F194&lt;&gt;"",1+MAX($A$116:A193),"")</f>
        <v/>
      </c>
    </row>
    <row r="195" spans="1:1">
      <c r="A195" s="1" t="str">
        <f>IF(F195&lt;&gt;"",1+MAX($A$116:A194),"")</f>
        <v/>
      </c>
    </row>
    <row r="196" spans="1:1">
      <c r="A196" s="1" t="str">
        <f>IF(F196&lt;&gt;"",1+MAX($A$116:A195),"")</f>
        <v/>
      </c>
    </row>
    <row r="197" spans="1:1">
      <c r="A197" s="1" t="str">
        <f>IF(F197&lt;&gt;"",1+MAX($A$116:A196),"")</f>
        <v/>
      </c>
    </row>
    <row r="198" spans="1:1">
      <c r="A198" s="1" t="str">
        <f>IF(F198&lt;&gt;"",1+MAX($A$116:A197),"")</f>
        <v/>
      </c>
    </row>
    <row r="199" spans="1:1">
      <c r="A199" s="1" t="str">
        <f>IF(F199&lt;&gt;"",1+MAX($A$116:A198),"")</f>
        <v/>
      </c>
    </row>
    <row r="200" spans="1:1">
      <c r="A200" s="1" t="str">
        <f>IF(F200&lt;&gt;"",1+MAX($A$116:A199),"")</f>
        <v/>
      </c>
    </row>
    <row r="201" spans="1:1">
      <c r="A201" s="1" t="str">
        <f>IF(F201&lt;&gt;"",1+MAX($A$116:A200),"")</f>
        <v/>
      </c>
    </row>
    <row r="202" spans="1:1">
      <c r="A202" s="1" t="str">
        <f>IF(F202&lt;&gt;"",1+MAX($A$116:A201),"")</f>
        <v/>
      </c>
    </row>
    <row r="203" spans="1:1">
      <c r="A203" s="1" t="str">
        <f>IF(F203&lt;&gt;"",1+MAX($A$116:A202),"")</f>
        <v/>
      </c>
    </row>
    <row r="204" spans="1:1">
      <c r="A204" s="1" t="str">
        <f>IF(F204&lt;&gt;"",1+MAX($A$116:A203),"")</f>
        <v/>
      </c>
    </row>
    <row r="205" spans="1:1">
      <c r="A205" s="1" t="str">
        <f>IF(F205&lt;&gt;"",1+MAX($A$116:A204),"")</f>
        <v/>
      </c>
    </row>
    <row r="206" spans="1:1">
      <c r="A206" s="1" t="str">
        <f>IF(F206&lt;&gt;"",1+MAX($A$116:A205),"")</f>
        <v/>
      </c>
    </row>
    <row r="207" spans="1:1">
      <c r="A207" s="1" t="str">
        <f>IF(F207&lt;&gt;"",1+MAX($A$116:A206),"")</f>
        <v/>
      </c>
    </row>
    <row r="208" spans="1:1">
      <c r="A208" s="1" t="str">
        <f>IF(F208&lt;&gt;"",1+MAX($A$116:A207),"")</f>
        <v/>
      </c>
    </row>
    <row r="209" spans="1:1">
      <c r="A209" s="1" t="str">
        <f>IF(F209&lt;&gt;"",1+MAX($A$116:A208),"")</f>
        <v/>
      </c>
    </row>
    <row r="210" spans="1:1">
      <c r="A210" s="1" t="str">
        <f>IF(F210&lt;&gt;"",1+MAX($A$116:A209),"")</f>
        <v/>
      </c>
    </row>
    <row r="211" spans="1:1">
      <c r="A211" s="1" t="str">
        <f>IF(F211&lt;&gt;"",1+MAX($A$116:A210),"")</f>
        <v/>
      </c>
    </row>
    <row r="212" spans="1:1">
      <c r="A212" s="1" t="str">
        <f>IF(F212&lt;&gt;"",1+MAX($A$116:A211),"")</f>
        <v/>
      </c>
    </row>
    <row r="213" spans="1:1">
      <c r="A213" s="1" t="str">
        <f>IF(F213&lt;&gt;"",1+MAX($A$116:A212),"")</f>
        <v/>
      </c>
    </row>
    <row r="214" spans="1:1">
      <c r="A214" s="1" t="str">
        <f>IF(F214&lt;&gt;"",1+MAX($A$116:A213),"")</f>
        <v/>
      </c>
    </row>
    <row r="215" spans="1:1">
      <c r="A215" s="1" t="str">
        <f>IF(F215&lt;&gt;"",1+MAX($A$116:A214),"")</f>
        <v/>
      </c>
    </row>
    <row r="216" spans="1:1">
      <c r="A216" s="1" t="str">
        <f>IF(F216&lt;&gt;"",1+MAX($A$116:A215),"")</f>
        <v/>
      </c>
    </row>
    <row r="217" spans="1:1">
      <c r="A217" s="1" t="str">
        <f>IF(F217&lt;&gt;"",1+MAX($A$116:A216),"")</f>
        <v/>
      </c>
    </row>
    <row r="218" spans="1:1">
      <c r="A218" s="1" t="str">
        <f>IF(F218&lt;&gt;"",1+MAX($A$116:A217),"")</f>
        <v/>
      </c>
    </row>
    <row r="219" spans="1:1">
      <c r="A219" s="1" t="str">
        <f>IF(F219&lt;&gt;"",1+MAX($A$116:A218),"")</f>
        <v/>
      </c>
    </row>
    <row r="220" spans="1:1">
      <c r="A220" s="1" t="str">
        <f>IF(F220&lt;&gt;"",1+MAX($A$116:A219),"")</f>
        <v/>
      </c>
    </row>
    <row r="221" spans="1:1">
      <c r="A221" s="1" t="str">
        <f>IF(F221&lt;&gt;"",1+MAX($A$116:A220),"")</f>
        <v/>
      </c>
    </row>
    <row r="222" spans="1:1">
      <c r="A222" s="1" t="str">
        <f>IF(F222&lt;&gt;"",1+MAX($A$116:A221),"")</f>
        <v/>
      </c>
    </row>
    <row r="223" spans="1:1">
      <c r="A223" s="1" t="str">
        <f>IF(F223&lt;&gt;"",1+MAX($A$116:A222),"")</f>
        <v/>
      </c>
    </row>
    <row r="224" spans="1:1">
      <c r="A224" s="1" t="str">
        <f>IF(F224&lt;&gt;"",1+MAX($A$116:A223),"")</f>
        <v/>
      </c>
    </row>
    <row r="225" spans="1:1">
      <c r="A225" s="1" t="str">
        <f>IF(F225&lt;&gt;"",1+MAX($A$116:A224),"")</f>
        <v/>
      </c>
    </row>
    <row r="226" spans="1:1">
      <c r="A226" s="1" t="str">
        <f>IF(F226&lt;&gt;"",1+MAX($A$116:A225),"")</f>
        <v/>
      </c>
    </row>
    <row r="227" spans="1:1">
      <c r="A227" s="1" t="str">
        <f>IF(F227&lt;&gt;"",1+MAX($A$116:A226),"")</f>
        <v/>
      </c>
    </row>
    <row r="228" spans="1:1">
      <c r="A228" s="1" t="str">
        <f>IF(F228&lt;&gt;"",1+MAX($A$116:A227),"")</f>
        <v/>
      </c>
    </row>
    <row r="229" spans="1:1">
      <c r="A229" s="1" t="str">
        <f>IF(F229&lt;&gt;"",1+MAX($A$116:A228),"")</f>
        <v/>
      </c>
    </row>
    <row r="230" spans="1:1">
      <c r="A230" s="1" t="str">
        <f>IF(F230&lt;&gt;"",1+MAX($A$116:A229),"")</f>
        <v/>
      </c>
    </row>
    <row r="231" spans="1:1">
      <c r="A231" s="1" t="str">
        <f>IF(F231&lt;&gt;"",1+MAX($A$116:A230),"")</f>
        <v/>
      </c>
    </row>
    <row r="232" spans="1:1">
      <c r="A232" s="1" t="str">
        <f>IF(F232&lt;&gt;"",1+MAX($A$116:A231),"")</f>
        <v/>
      </c>
    </row>
    <row r="233" spans="1:1">
      <c r="A233" s="1" t="str">
        <f>IF(F233&lt;&gt;"",1+MAX($A$116:A232),"")</f>
        <v/>
      </c>
    </row>
    <row r="234" spans="1:1">
      <c r="A234" s="1" t="str">
        <f>IF(F234&lt;&gt;"",1+MAX($A$116:A233),"")</f>
        <v/>
      </c>
    </row>
    <row r="235" spans="1:1">
      <c r="A235" s="1" t="str">
        <f>IF(F235&lt;&gt;"",1+MAX($A$116:A234),"")</f>
        <v/>
      </c>
    </row>
    <row r="236" spans="1:1">
      <c r="A236" s="1" t="str">
        <f>IF(F236&lt;&gt;"",1+MAX($A$116:A235),"")</f>
        <v/>
      </c>
    </row>
    <row r="237" spans="1:1">
      <c r="A237" s="1" t="str">
        <f>IF(F237&lt;&gt;"",1+MAX($A$116:A236),"")</f>
        <v/>
      </c>
    </row>
    <row r="238" spans="1:1">
      <c r="A238" s="1" t="str">
        <f>IF(F238&lt;&gt;"",1+MAX($A$116:A237),"")</f>
        <v/>
      </c>
    </row>
    <row r="239" spans="1:1">
      <c r="A239" s="1" t="str">
        <f>IF(F239&lt;&gt;"",1+MAX($A$116:A238),"")</f>
        <v/>
      </c>
    </row>
    <row r="240" spans="1:1">
      <c r="A240" s="1" t="str">
        <f>IF(F240&lt;&gt;"",1+MAX($A$116:A239),"")</f>
        <v/>
      </c>
    </row>
    <row r="241" spans="1:1">
      <c r="A241" s="1" t="str">
        <f>IF(F241&lt;&gt;"",1+MAX($A$116:A240),"")</f>
        <v/>
      </c>
    </row>
    <row r="242" spans="1:1">
      <c r="A242" s="1" t="str">
        <f>IF(F242&lt;&gt;"",1+MAX($A$116:A241),"")</f>
        <v/>
      </c>
    </row>
    <row r="243" spans="1:1">
      <c r="A243" s="1" t="str">
        <f>IF(F243&lt;&gt;"",1+MAX($A$116:A242),"")</f>
        <v/>
      </c>
    </row>
    <row r="244" spans="1:1">
      <c r="A244" s="1" t="str">
        <f>IF(F244&lt;&gt;"",1+MAX($A$116:A243),"")</f>
        <v/>
      </c>
    </row>
    <row r="245" spans="1:1">
      <c r="A245" s="1" t="str">
        <f>IF(F245&lt;&gt;"",1+MAX($A$116:A244),"")</f>
        <v/>
      </c>
    </row>
    <row r="246" spans="1:1">
      <c r="A246" s="1" t="str">
        <f>IF(F246&lt;&gt;"",1+MAX($A$116:A245),"")</f>
        <v/>
      </c>
    </row>
    <row r="247" spans="1:1">
      <c r="A247" s="1" t="str">
        <f>IF(F247&lt;&gt;"",1+MAX($A$116:A246),"")</f>
        <v/>
      </c>
    </row>
    <row r="248" spans="1:1">
      <c r="A248" s="1" t="str">
        <f>IF(F248&lt;&gt;"",1+MAX($A$116:A247),"")</f>
        <v/>
      </c>
    </row>
    <row r="249" spans="1:1">
      <c r="A249" s="1" t="str">
        <f>IF(F249&lt;&gt;"",1+MAX($A$116:A248),"")</f>
        <v/>
      </c>
    </row>
    <row r="250" spans="1:1">
      <c r="A250" s="1" t="str">
        <f>IF(F250&lt;&gt;"",1+MAX($A$116:A249),"")</f>
        <v/>
      </c>
    </row>
    <row r="251" spans="1:1">
      <c r="A251" s="1" t="str">
        <f>IF(F251&lt;&gt;"",1+MAX($A$116:A250),"")</f>
        <v/>
      </c>
    </row>
    <row r="252" spans="1:1">
      <c r="A252" s="1" t="str">
        <f>IF(F252&lt;&gt;"",1+MAX($A$116:A251),"")</f>
        <v/>
      </c>
    </row>
    <row r="253" spans="1:1">
      <c r="A253" s="1" t="str">
        <f>IF(F253&lt;&gt;"",1+MAX($A$116:A252),"")</f>
        <v/>
      </c>
    </row>
    <row r="254" spans="1:1">
      <c r="A254" s="1" t="str">
        <f>IF(F254&lt;&gt;"",1+MAX($A$116:A253),"")</f>
        <v/>
      </c>
    </row>
    <row r="255" spans="1:1">
      <c r="A255" s="1" t="str">
        <f>IF(F255&lt;&gt;"",1+MAX($A$116:A254),"")</f>
        <v/>
      </c>
    </row>
    <row r="256" spans="1:1">
      <c r="A256" s="1" t="str">
        <f>IF(F256&lt;&gt;"",1+MAX($A$116:A255),"")</f>
        <v/>
      </c>
    </row>
    <row r="257" spans="1:1">
      <c r="A257" s="1" t="str">
        <f>IF(F257&lt;&gt;"",1+MAX($A$116:A256),"")</f>
        <v/>
      </c>
    </row>
    <row r="258" spans="1:1">
      <c r="A258" s="1" t="str">
        <f>IF(F258&lt;&gt;"",1+MAX($A$116:A257),"")</f>
        <v/>
      </c>
    </row>
    <row r="259" spans="1:1">
      <c r="A259" s="1" t="str">
        <f>IF(F259&lt;&gt;"",1+MAX($A$116:A258),"")</f>
        <v/>
      </c>
    </row>
    <row r="260" spans="1:1">
      <c r="A260" s="1" t="str">
        <f>IF(F260&lt;&gt;"",1+MAX($A$116:A259),"")</f>
        <v/>
      </c>
    </row>
    <row r="261" spans="1:1">
      <c r="A261" s="1" t="str">
        <f>IF(F261&lt;&gt;"",1+MAX($A$116:A260),"")</f>
        <v/>
      </c>
    </row>
    <row r="262" spans="1:1">
      <c r="A262" s="1" t="str">
        <f>IF(F262&lt;&gt;"",1+MAX($A$116:A261),"")</f>
        <v/>
      </c>
    </row>
    <row r="263" spans="1:1">
      <c r="A263" s="1" t="str">
        <f>IF(F263&lt;&gt;"",1+MAX($A$116:A262),"")</f>
        <v/>
      </c>
    </row>
    <row r="264" spans="1:1">
      <c r="A264" s="1" t="str">
        <f>IF(F264&lt;&gt;"",1+MAX($A$116:A263),"")</f>
        <v/>
      </c>
    </row>
    <row r="265" spans="1:1">
      <c r="A265" s="1" t="str">
        <f>IF(F265&lt;&gt;"",1+MAX($A$116:A264),"")</f>
        <v/>
      </c>
    </row>
    <row r="266" spans="1:1">
      <c r="A266" s="1" t="str">
        <f>IF(F266&lt;&gt;"",1+MAX($A$116:A265),"")</f>
        <v/>
      </c>
    </row>
    <row r="267" spans="1:1">
      <c r="A267" s="1" t="str">
        <f>IF(F267&lt;&gt;"",1+MAX($A$116:A266),"")</f>
        <v/>
      </c>
    </row>
    <row r="268" spans="1:1">
      <c r="A268" s="1" t="str">
        <f>IF(F268&lt;&gt;"",1+MAX($A$116:A267),"")</f>
        <v/>
      </c>
    </row>
    <row r="269" spans="1:1">
      <c r="A269" s="1" t="str">
        <f>IF(F269&lt;&gt;"",1+MAX($A$116:A268),"")</f>
        <v/>
      </c>
    </row>
    <row r="270" spans="1:1">
      <c r="A270" s="1" t="str">
        <f>IF(F270&lt;&gt;"",1+MAX($A$116:A269),"")</f>
        <v/>
      </c>
    </row>
    <row r="271" spans="1:1">
      <c r="A271" s="1" t="str">
        <f>IF(F271&lt;&gt;"",1+MAX($A$116:A270),"")</f>
        <v/>
      </c>
    </row>
    <row r="272" spans="1:1">
      <c r="A272" s="1" t="str">
        <f>IF(F272&lt;&gt;"",1+MAX($A$116:A271),"")</f>
        <v/>
      </c>
    </row>
    <row r="273" spans="1:1">
      <c r="A273" s="1" t="str">
        <f>IF(F273&lt;&gt;"",1+MAX($A$116:A272),"")</f>
        <v/>
      </c>
    </row>
    <row r="274" spans="1:1">
      <c r="A274" s="1" t="str">
        <f>IF(F274&lt;&gt;"",1+MAX($A$116:A273),"")</f>
        <v/>
      </c>
    </row>
    <row r="275" spans="1:1">
      <c r="A275" s="1" t="str">
        <f>IF(F275&lt;&gt;"",1+MAX($A$116:A274),"")</f>
        <v/>
      </c>
    </row>
    <row r="276" spans="1:1">
      <c r="A276" s="1" t="str">
        <f>IF(F276&lt;&gt;"",1+MAX($A$116:A275),"")</f>
        <v/>
      </c>
    </row>
    <row r="277" spans="1:1">
      <c r="A277" s="1" t="str">
        <f>IF(F277&lt;&gt;"",1+MAX($A$116:A276),"")</f>
        <v/>
      </c>
    </row>
    <row r="278" spans="1:1">
      <c r="A278" s="1" t="str">
        <f>IF(F278&lt;&gt;"",1+MAX($A$116:A277),"")</f>
        <v/>
      </c>
    </row>
    <row r="279" spans="1:1">
      <c r="A279" s="1" t="str">
        <f>IF(F279&lt;&gt;"",1+MAX($A$116:A278),"")</f>
        <v/>
      </c>
    </row>
    <row r="280" spans="1:1">
      <c r="A280" s="1" t="str">
        <f>IF(F280&lt;&gt;"",1+MAX($A$116:A279),"")</f>
        <v/>
      </c>
    </row>
    <row r="281" spans="1:1">
      <c r="A281" s="1" t="str">
        <f>IF(F281&lt;&gt;"",1+MAX($A$116:A280),"")</f>
        <v/>
      </c>
    </row>
    <row r="282" spans="1:1">
      <c r="A282" s="1" t="str">
        <f>IF(F282&lt;&gt;"",1+MAX($A$116:A281),"")</f>
        <v/>
      </c>
    </row>
    <row r="283" spans="1:1">
      <c r="A283" s="1" t="str">
        <f>IF(F283&lt;&gt;"",1+MAX($A$116:A282),"")</f>
        <v/>
      </c>
    </row>
    <row r="284" spans="1:1">
      <c r="A284" s="1" t="str">
        <f>IF(F284&lt;&gt;"",1+MAX($A$116:A283),"")</f>
        <v/>
      </c>
    </row>
    <row r="285" spans="1:1">
      <c r="A285" s="1" t="str">
        <f>IF(F285&lt;&gt;"",1+MAX($A$116:A284),"")</f>
        <v/>
      </c>
    </row>
    <row r="286" spans="1:1">
      <c r="A286" s="1" t="str">
        <f>IF(F286&lt;&gt;"",1+MAX($A$116:A285),"")</f>
        <v/>
      </c>
    </row>
    <row r="287" spans="1:1">
      <c r="A287" s="1" t="str">
        <f>IF(F287&lt;&gt;"",1+MAX($A$116:A286),"")</f>
        <v/>
      </c>
    </row>
    <row r="288" spans="1:1">
      <c r="A288" s="1" t="str">
        <f>IF(F288&lt;&gt;"",1+MAX($A$116:A287),"")</f>
        <v/>
      </c>
    </row>
    <row r="289" spans="1:1">
      <c r="A289" s="1" t="str">
        <f>IF(F289&lt;&gt;"",1+MAX($A$116:A288),"")</f>
        <v/>
      </c>
    </row>
    <row r="290" spans="1:1">
      <c r="A290" s="1" t="str">
        <f>IF(F290&lt;&gt;"",1+MAX($A$116:A289),"")</f>
        <v/>
      </c>
    </row>
    <row r="291" spans="1:1">
      <c r="A291" s="1" t="str">
        <f>IF(F291&lt;&gt;"",1+MAX($A$116:A290),"")</f>
        <v/>
      </c>
    </row>
    <row r="292" spans="1:1">
      <c r="A292" s="1" t="str">
        <f>IF(F292&lt;&gt;"",1+MAX($A$116:A291),"")</f>
        <v/>
      </c>
    </row>
    <row r="293" spans="1:1">
      <c r="A293" s="1" t="str">
        <f>IF(F293&lt;&gt;"",1+MAX($A$116:A292),"")</f>
        <v/>
      </c>
    </row>
    <row r="294" spans="1:1">
      <c r="A294" s="1" t="str">
        <f>IF(F294&lt;&gt;"",1+MAX($A$116:A293),"")</f>
        <v/>
      </c>
    </row>
  </sheetData>
  <mergeCells count="16">
    <mergeCell ref="A1:P1"/>
    <mergeCell ref="B2:C2"/>
    <mergeCell ref="A3:B3"/>
    <mergeCell ref="A4:B4"/>
    <mergeCell ref="A5:B5"/>
    <mergeCell ref="D7:F7"/>
    <mergeCell ref="H7:I7"/>
    <mergeCell ref="J7:M7"/>
    <mergeCell ref="A10:O10"/>
    <mergeCell ref="A129:B129"/>
    <mergeCell ref="A130:P130"/>
    <mergeCell ref="A131:P131"/>
    <mergeCell ref="A132:P132"/>
    <mergeCell ref="A133:P133"/>
    <mergeCell ref="A134:P134"/>
    <mergeCell ref="B7:B8"/>
  </mergeCells>
  <pageMargins left="0.7" right="0.7" top="0.75" bottom="0.75" header="0.3" footer="0.3"/>
  <pageSetup paperSize="1" scale="31" fitToHeight="0" orientation="portrait"/>
  <headerFooter/>
  <ignoredErrors>
    <ignoredError sqref="A12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679A951D-2F76-42EE-8EE5-37F67C0483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ESTIMATE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2018-05-17T19:16:00Z</dcterms:created>
  <cp:lastPrinted>2020-09-10T21:20:00Z</cp:lastPrinted>
  <dcterms:modified xsi:type="dcterms:W3CDTF">2025-09-29T14:23:50Z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{679A951D-2F76-42EE-8EE5-37F67C0483FC}</vt:lpwstr>
  </property>
  <property fmtid="{D5CDD505-2E9C-101B-9397-08002B2CF9AE}" pid="6" name="ICV">
    <vt:lpwstr>CAB09FCDB50646D6A976D8AAFC5DAAE0_13</vt:lpwstr>
  </property>
  <property fmtid="{D5CDD505-2E9C-101B-9397-08002B2CF9AE}" pid="7" name="KSOProductBuildVer">
    <vt:lpwstr>1033-12.2.0.22549</vt:lpwstr>
  </property>
</Properties>
</file>