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0" windowHeight="12200" tabRatio="827"/>
  </bookViews>
  <sheets>
    <sheet name="ESTIMATE STATEMENT" sheetId="1" r:id="rId1"/>
  </sheets>
  <definedNames>
    <definedName name="_xlnm._FilterDatabase" localSheetId="0" hidden="1">'ESTIMATE STATEMENT'!$A$148:$P$458</definedName>
    <definedName name="_xlnm.Print_Area" localSheetId="0">'ESTIMATE STATEMENT'!$A$1:$P$298</definedName>
    <definedName name="_xlnm.Print_Titles" localSheetId="0">'ESTIMATE STATEMENT'!$8:$8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<sst xmlns="http://schemas.openxmlformats.org/spreadsheetml/2006/main" count="479" uniqueCount="271">
  <si>
    <t>MATERIAL TAKEOFF AND COST ESTIMATE STATEMENT</t>
  </si>
  <si>
    <t>Project Title:</t>
  </si>
  <si>
    <t>El Paso County Parks Administration Building</t>
  </si>
  <si>
    <t>Location:</t>
  </si>
  <si>
    <t>301 Manny Martinez Dr. El Paso, TX. 79905</t>
  </si>
  <si>
    <t>Scope of Work:</t>
  </si>
  <si>
    <t>MEP</t>
  </si>
  <si>
    <t>DRAWING REF.</t>
  </si>
  <si>
    <t>QUANTITIES</t>
  </si>
  <si>
    <t>MATERIAL</t>
  </si>
  <si>
    <t>LABOR</t>
  </si>
  <si>
    <t>Sr #</t>
  </si>
  <si>
    <t>DESCRIPTION</t>
  </si>
  <si>
    <t>QUANTITY</t>
  </si>
  <si>
    <t>WASTAGE</t>
  </si>
  <si>
    <t>TOTAL QTY</t>
  </si>
  <si>
    <t>UNIT</t>
  </si>
  <si>
    <t>COST/UNIT</t>
  </si>
  <si>
    <t>TOTAL</t>
  </si>
  <si>
    <t>UNIT HOURS</t>
  </si>
  <si>
    <t>COST/HR</t>
  </si>
  <si>
    <t>MANHOURS</t>
  </si>
  <si>
    <t>TOTAL COST</t>
  </si>
  <si>
    <t>REMARKS</t>
  </si>
  <si>
    <t>TRADE COST</t>
  </si>
  <si>
    <t>22. PLUMBING</t>
  </si>
  <si>
    <t>PLUMBING PIPING</t>
  </si>
  <si>
    <t>2" Dia Vent Pipe</t>
  </si>
  <si>
    <t>LF</t>
  </si>
  <si>
    <t>2-1/2" Dia Vent Pipe</t>
  </si>
  <si>
    <t>2" Dia Grease Sanitary Waste Pipe</t>
  </si>
  <si>
    <t>3" Dia Grease Sanitary Waste Pipe</t>
  </si>
  <si>
    <t>4" Dia Grease Sanitary Waste Pipe</t>
  </si>
  <si>
    <t>1/2" Dia Cold Water Pipe</t>
  </si>
  <si>
    <t>3/4" Dia Cold Water Pipe</t>
  </si>
  <si>
    <t>1" Dia Cold Water Pipe</t>
  </si>
  <si>
    <t>1-1/4" Dia Cold Water Pipe</t>
  </si>
  <si>
    <t>1-1/2" Dia Cold Water Pipe</t>
  </si>
  <si>
    <t>2" Dia Cold Water Pipe</t>
  </si>
  <si>
    <t>3/4" Dia Hot Water Pipe</t>
  </si>
  <si>
    <t>1" Dia Hot Water Pipe</t>
  </si>
  <si>
    <t>1-1/4" Dia Hot Water Pipe</t>
  </si>
  <si>
    <t>3/4" Dia Hot Water Return Pipe</t>
  </si>
  <si>
    <t>3" Dia Overflow Drain Pipe</t>
  </si>
  <si>
    <t>6" Dia Overflow Drain Pipe</t>
  </si>
  <si>
    <t>3" Dia Storm Drain Pipe</t>
  </si>
  <si>
    <t>6" Dia Storm Drain Pipe</t>
  </si>
  <si>
    <t>3/4" Dia Condensate Drain Pipe</t>
  </si>
  <si>
    <t>1" Dia Condensate Drain Pipe</t>
  </si>
  <si>
    <t>1" Dia Natural Gas Pipe</t>
  </si>
  <si>
    <t>1-1/4" Dia Natural Gas Pipe</t>
  </si>
  <si>
    <t>1-1/2" Dia Natural Gas Pipe</t>
  </si>
  <si>
    <t>2-1/2" Dia Natural Gas Pipe</t>
  </si>
  <si>
    <t>2" Dia Natural Gas Pipe</t>
  </si>
  <si>
    <t>Allowance for Sanitary Pipe Fittings ( 8800 SF )</t>
  </si>
  <si>
    <t>LS</t>
  </si>
  <si>
    <t>Allowance for Water Pipe Fittings ( 8800 SF )</t>
  </si>
  <si>
    <t>Allowance for Gas Pipe Fittings ( 8800 SF )</t>
  </si>
  <si>
    <t>Allowance for Condensate Pipe Fittings ( 8800 SF )</t>
  </si>
  <si>
    <t>Allowance for Drain Fittings ( 8800 SF )</t>
  </si>
  <si>
    <t>WATER VALVES</t>
  </si>
  <si>
    <t>2" Dia Gas Valve</t>
  </si>
  <si>
    <t>EA</t>
  </si>
  <si>
    <t>EQUIPMENTS &amp; FIXTURES</t>
  </si>
  <si>
    <t>Et-1, Expansion Tank, Manufacturer: Zurn, Model No: Xt-18</t>
  </si>
  <si>
    <t>Gi-1, Grease Interceptor, Manufacturer: Zurn, Model No: Gt2700-20, 20 Gpm</t>
  </si>
  <si>
    <t>Rcp-1, Recirculation Pump, Manufacturer: Taco, Model No: 0010-Msf2-Ifc, 3 Gpm</t>
  </si>
  <si>
    <t>Wh-1, Water Heater, Manufacturer: Ao Smith, Model No: Bth-120A, 60 Ga</t>
  </si>
  <si>
    <t>2" Dia Vent Thru Roof</t>
  </si>
  <si>
    <t>3" Dia Vent Thru Roof</t>
  </si>
  <si>
    <t>Cs, Circuit Setter, Manufacturer: Griswold, Model No: 3802L</t>
  </si>
  <si>
    <t>Dco, 4" Dia Double Cleanout, Manufacturer: Zurn, Model No: Z1400</t>
  </si>
  <si>
    <t>Df-1, Drinking Fountain, Manufacturer: Halsey Taylor, Model No: Hthb-Hvrgrn8Bl-Wf</t>
  </si>
  <si>
    <t>Fco, 2" Dia Floor Cleanout, Manufacturer: Zurn, Model No: Z1400</t>
  </si>
  <si>
    <t>Fco, 3" Dia Floor Cleanout, Manufacturer: Zurn, Model No: Z1400</t>
  </si>
  <si>
    <t>Fs-1, Floor Sink, Manufacturer: Zurn, Model No: Z1901</t>
  </si>
  <si>
    <t>Hy-1, Wall Hydrant, Manufacturer: Zurn, Model No: Z1300</t>
  </si>
  <si>
    <t>Hy-2, Wall Hydrant, Manufacturer: Woodford, Model No: 24-Ch</t>
  </si>
  <si>
    <t xml:space="preserve">L-1, Lavatory, Manufacturer: Zurn, Model No: Z5350 </t>
  </si>
  <si>
    <t>Msb-1, Service Sink Basin, Manufacturer: Zurn, Model No: Z1996-24</t>
  </si>
  <si>
    <t>Od, 3" Dia Overflow Roof Drain, Manufacturer: Zurn, Model No: Z100F-89</t>
  </si>
  <si>
    <t>Od, 4" Dia Overflow Roof Drain, Manufacturer: Zurn, Model No: Z100F-89</t>
  </si>
  <si>
    <t>Pwb-1, Plumbing Wall Box, Manufacturer: Sioux Chief, Model No: Oxbox 696-G1010Mf</t>
  </si>
  <si>
    <t>Rd, 3" Dia Roof Drain, Manufacturer: Zurn, Model No: Z100F</t>
  </si>
  <si>
    <t>Rd, 4" Dia Roof Drain, Manufacturer: Zurn, Model No: Z100F</t>
  </si>
  <si>
    <t>S-1, Single Bowl Sink, Manufacturer: Elkay, Model No: Dw5012522</t>
  </si>
  <si>
    <t>S-2, 3-Compartment Sink, Manufacturer: Elkay, Model No: 3C10X14-2-12X</t>
  </si>
  <si>
    <t>U-1, Wall Hung Urinal, Manufacturer: Zurn, Model No: Z5755-U</t>
  </si>
  <si>
    <t>Wc-1, Water Closet, Manufacturer: Zurn, Model No: Z5665-Bwl1</t>
  </si>
  <si>
    <t>Wc-1H, Water Closet, Manufacturer: Zurn, Model No: Z5665-Bwl1</t>
  </si>
  <si>
    <t>Wco, 2" Dia Wall Cleanout, Manufacturer: Zurn, Model No: Z1446</t>
  </si>
  <si>
    <t>SITE</t>
  </si>
  <si>
    <t>1" Dia Domestic Cold Water Pipe</t>
  </si>
  <si>
    <t>2" Dia Domestic Cold Water Pipe</t>
  </si>
  <si>
    <t>4" Dia Sanitary Waste Pipe</t>
  </si>
  <si>
    <t>Gas Pipeline</t>
  </si>
  <si>
    <t>SITE FIXTURES</t>
  </si>
  <si>
    <t>Bfp-1, Backflow Preventer Assembly, Manufacturer: Zurn, Model No: 975Xl3</t>
  </si>
  <si>
    <t>Bfp-2, Backflow Preventer Assembly, Manufacturer: Zurn, Model No: 975Xl3</t>
  </si>
  <si>
    <t>Dsn, 6" Dia Down Spout Nozzle, Manufacturer: Zurn, Model No: Z199</t>
  </si>
  <si>
    <t>Gas Meter</t>
  </si>
  <si>
    <t>Pressure Regulator</t>
  </si>
  <si>
    <t>Water Meter</t>
  </si>
  <si>
    <t>23. HEATING, VENTILATION AND AIR CONDITIONING</t>
  </si>
  <si>
    <t>REFRIGERANT PIPING</t>
  </si>
  <si>
    <t>1/2" Dia Refrigerant Line</t>
  </si>
  <si>
    <t>3/4" Dia Refrigerant Line</t>
  </si>
  <si>
    <t>3" Dia Combustion Duct</t>
  </si>
  <si>
    <t>3" Dia Intake Duct</t>
  </si>
  <si>
    <t>HVAC DUCTWORK</t>
  </si>
  <si>
    <t>Exhaust Air Rectangular Duct</t>
  </si>
  <si>
    <t>Exhaust Air Round Duct</t>
  </si>
  <si>
    <t>Return Air Rectangular Duct</t>
  </si>
  <si>
    <t>Supply Air Flexible Duct</t>
  </si>
  <si>
    <t>Supply Air Rectangular Duct</t>
  </si>
  <si>
    <t>Supply Air Round Duct</t>
  </si>
  <si>
    <t>Allowance for HVAC Ductwork Joints ( 8800 SF )</t>
  </si>
  <si>
    <t>DAMPER</t>
  </si>
  <si>
    <t>Vd, Volume Damper, Typical</t>
  </si>
  <si>
    <t>GRILLE</t>
  </si>
  <si>
    <t>E1, 24" X 24" Diffuser, Manufacturer: Price, Model No: 80</t>
  </si>
  <si>
    <t>E2, 12" X 12" Diffuser, Manufacturer: Price, Model No: 80</t>
  </si>
  <si>
    <t>E3, 12" X 8" Diffuser, Manufacturer: Price, Model No: 80</t>
  </si>
  <si>
    <t>E4, 6" X 6" Diffuser, Manufacturer: Price, Model No: 80</t>
  </si>
  <si>
    <t>E5, Diffuser, Manufacturer: Price, Model No: 80</t>
  </si>
  <si>
    <t>R1, 24" X 12" Return Air Diffuser, Manufacturer: Price, Model No: 500</t>
  </si>
  <si>
    <t>A1, 24" X 24" Supply Air Diffuser, Manufacturer: Price, Model No: Scd</t>
  </si>
  <si>
    <t>A2, 24" X 24" Supply Air Diffuser, Manufacturer: Price, Model No: Smd</t>
  </si>
  <si>
    <t>A3, 12" X 12" Supply Air Diffuser, Manufacturer: Price, Model No: Scd</t>
  </si>
  <si>
    <t>A4, 24" X 24" Supply Air Diffuser, Manufacturer: Price, Model No: Smd</t>
  </si>
  <si>
    <t>A5, 22-1/2" Dia Supply Air Diffuser, Manufacturer: Price, Model No: Rpd</t>
  </si>
  <si>
    <t>EQUIPMENT</t>
  </si>
  <si>
    <t>Cu-1, Condensing Unit</t>
  </si>
  <si>
    <t>Cu-2, Condensing Unit</t>
  </si>
  <si>
    <t>Rtu-1, Rooftop Unit, Manufacturer: Trane, Model No: Yhk090A3S, 3496 Cfm</t>
  </si>
  <si>
    <t>Rtu-2, Rooftop Unit, Manufacturer: Trane, Model No: Yhk090A3S, 2947 Cfm</t>
  </si>
  <si>
    <t>Rtu-3, Rooftop Unit, Manufacturer: Trane, Model No: Yhk072A3S, 1812 Cfm</t>
  </si>
  <si>
    <t>Rtu-4, Rooftop Unit, Manufacturer: Trane, Model No: 5Ycz5024A1060A, 770 Cfm</t>
  </si>
  <si>
    <t>Rtu-5, Rooftop Unit, Manufacturer: Trane, Model No: Yhk048A3S, 1633 Cfm</t>
  </si>
  <si>
    <t>Ss-1, Air Cooled Split Unit, Manufacturer: Trane, Model No: Tpka0A0241Ka70A, 635 Cfm</t>
  </si>
  <si>
    <t>Ss-2, Air Cooled Split Unit, Manufacturer: Trane, Model No: Tpka0A0241Ka70A, 635 Cfm</t>
  </si>
  <si>
    <t>Vav, Variable Air Volume Unit, Manufacturer: Trane, Model No: Vcef</t>
  </si>
  <si>
    <t>FAN</t>
  </si>
  <si>
    <t>Ef-1, Exhaust Fan, Manufacturer: Cook, Model No: 120C17Dor70Vf, 350 Cfm</t>
  </si>
  <si>
    <t>Ef-2, Exhaust Fan, Manufacturer: Cook, Model No: Gnvf-100, 75 Cfm</t>
  </si>
  <si>
    <t>Ef-3, Exhaust Fan, Manufacturer: Cook, Model No: Gnvf-100, 75 Cfm</t>
  </si>
  <si>
    <t>MISCELLANEOUS</t>
  </si>
  <si>
    <t>Co2 Sensors</t>
  </si>
  <si>
    <t>Duct Smoke Detector</t>
  </si>
  <si>
    <t>Programmable Thermostat</t>
  </si>
  <si>
    <t>26. ELECTRICAL</t>
  </si>
  <si>
    <t>CONDUITS &amp; WIRING</t>
  </si>
  <si>
    <t>Allowance for Electrical Wiring</t>
  </si>
  <si>
    <t>Allowance for Electrical Conduit</t>
  </si>
  <si>
    <t>GROUNDING</t>
  </si>
  <si>
    <t>Main Ground Bus Bar</t>
  </si>
  <si>
    <t>Telecom Ground Bus Bar</t>
  </si>
  <si>
    <t>LIGHTING</t>
  </si>
  <si>
    <t>A, 2' X 2' Led Light Fixture, Manufacturer: Aron, Model No: Lft-Tg-St-Na-22Fa-1000-B2-40K8-Unv-Dm-W, 36W</t>
  </si>
  <si>
    <t>Ae, 2' X 2' Led Light Fixture With Battery Pack, Manufacturer: Aron, Model No: Lft-Tg-St-Na-22Fa-1000-B2-40K8-Unv-Dm-E10W-W, 36W</t>
  </si>
  <si>
    <t>B, Led Square Downlight, Manufacturer: Aron, Model No: Quadt1-Dwsq-Arw-Brw-Crw-Drw-500-Rb2-40K8-Unv-Dm-W, 24W</t>
  </si>
  <si>
    <t>Be, Led Square Downlight With Battery Pack, Manufacturer: Aron, Model No: Quadt1-Dwsq-Arw-Brw-Crw-Drw-500-Rb2-40K8-Unv-Dm-E10W-W, 24W</t>
  </si>
  <si>
    <t>C, 2' X 2' Led Light Fixture, Manufacturer: He Williams, Model No: Apc-22-L40/840-Dim-Unv, 36W</t>
  </si>
  <si>
    <t>Ce, 2' X 2' Led Light Fixture With Battery Pack, Manufacturer: He Williams, Model No: Apc-22-L40/840-E10W-Dim-Unv, 36W</t>
  </si>
  <si>
    <t>D, 2' X 2' Led Light Fixture, Manufacturer: He Williams, Model No: Bp-22-Ls/8Cs-Dim-Unv, 40W</t>
  </si>
  <si>
    <t>De, 2' X 2' Led Light Fixture With Battery Pack, Manufacturer: He Williams, Model No: Bp-22-Ls/8Cs-E10W-Dim-Unv, 40W</t>
  </si>
  <si>
    <t>Em, Emergency Light Fixture, Manufacturer: Mule, Model No: Cy-Udc-Acem-Db-Rps07</t>
  </si>
  <si>
    <t>Flex-B, Flex Light Fixture</t>
  </si>
  <si>
    <t>F, Led Linear Light Fixture, Manufacturer: Lite Tronix, Model No: Vt30Us450P, 30W</t>
  </si>
  <si>
    <t>Fe, Led Linear Light Fixture With Battery Pack, Manufacturer: Lite Tronix, Model No: Vt30Us450P-Eb10, 30W</t>
  </si>
  <si>
    <t>G, Led Wall Sconce, Manufacturer: Alva, Model No: Wallis-35-T4-Db, 41W</t>
  </si>
  <si>
    <t>H, Led Square Downlight, Manufacturer: Aron, Model No: Quadt1-Fsq-Arw-Brw-Crw-Drw-500-Rb2-40K8-Unv-Dm-W, 24W</t>
  </si>
  <si>
    <t>L, Led 6' Slim Linear Light Fixture, Manufacturer: Aron, Model No: Duot2-F-6Fa-1000-B2-40K8-Unv-Dm-W, 51W</t>
  </si>
  <si>
    <t>Le, Led 6' Slim Linear Light Fixture With Battery Pack, Manufacturer: Aron, Model No: Duot2-F-6Fa-1000-B2-40K8-Unv-Dm-E10W-W, 51W</t>
  </si>
  <si>
    <t>M, 4' X 4' Led Linear Light Fixture, Manufacturer: Aron, Model No: Duot2-F-4X4X-500-22Fa-1000-B2-40K8-Unv-Dm-W, 14W</t>
  </si>
  <si>
    <t>N, 4" Led Downlight, Manufacturer: He Williams, Model No: 4Dr-Tl-L15/840-Dim-Unv/O-W-Of-Cs, 14W</t>
  </si>
  <si>
    <t>Ne, 4" Led Downlight With Battery Pack, Manufacturer: He Williams, Model No: 4Dr-Tl-L15/840-Dim-Unv/O-W-Of-Cs-Em/10W, 14W</t>
  </si>
  <si>
    <t>Pe, 4" Linear Fixture, Manufacturer: Lsi, Model No: Aln-4-Fsi-Unc-Wht-Em10-Fk44</t>
  </si>
  <si>
    <t>Q, 4" Led Downlight, Manufacturer: He Williams, Model No: 4Dr-Tl-L20/840-Dim-Unv/L-W-Of-Cs-Wet/Cc, 20W</t>
  </si>
  <si>
    <t>Qe, 4" Led Downlight With Battery Pack, Manufacturer: He Williams, Model No: 4Dr-Tl-L20/840-Dim-Unv/L-W-Of-Cs-Wet/Cc, 20W</t>
  </si>
  <si>
    <t>R, 2.5" Linear Recessed, Manufacturer: Coronet, Model No: Lswet2.5-4-40-High-Unv-Db-*Cba-Sm-Sd-Na-Na-Sj-Blk-10Ft, 40W</t>
  </si>
  <si>
    <t>T, 4' Slim Linear, Manufacturer: Aron, Model No: Duot2-F-4Fa-1000-B2-40K8-Unv-Dm-W, 32W</t>
  </si>
  <si>
    <t>X, Exit Combo Fixture, Manufacturer: Mule, Model No: Elx-2-B-120-Rc-U-Wh-Sd</t>
  </si>
  <si>
    <t>DISCONNECT</t>
  </si>
  <si>
    <t>Disconnect Switch, Weather Proof</t>
  </si>
  <si>
    <t>SWITCHES AND RECEPTACLES</t>
  </si>
  <si>
    <t>RECEPTACLES</t>
  </si>
  <si>
    <t>2-Gang Floor Box</t>
  </si>
  <si>
    <t>Duplex Receptacle</t>
  </si>
  <si>
    <t>Duplex Receptacle, Ground Fault Circuit Interrupter Device</t>
  </si>
  <si>
    <t>Duplex Receptacle, Ground Fault Circuit Interrupter, Weather Proof</t>
  </si>
  <si>
    <t>Duplex Receptacle, Ground Fault Circuit Interrupter</t>
  </si>
  <si>
    <t>Duplex Receptacle, Half</t>
  </si>
  <si>
    <t>Power Receptacle</t>
  </si>
  <si>
    <t>Quadruplex Receptacle</t>
  </si>
  <si>
    <t>Quadruplex Receptacle, Half</t>
  </si>
  <si>
    <t>SWITCHES</t>
  </si>
  <si>
    <t>Intrusion Detection Sensor</t>
  </si>
  <si>
    <t>Occupancy Sensor Switch</t>
  </si>
  <si>
    <t>Occupancy Sensor</t>
  </si>
  <si>
    <t>Single Pole Switch</t>
  </si>
  <si>
    <t>Thermal Disconnect Switch</t>
  </si>
  <si>
    <t>Three Pole Switch</t>
  </si>
  <si>
    <t>PANELS AND BREAKERS</t>
  </si>
  <si>
    <t>Panel A; 120/208V, 3-Ph, 4 Wire, 22Kaic, 100A Mcb</t>
  </si>
  <si>
    <t>Panel B; 120/208V, 3-Ph, 4 Wire, 22Kaic, 100A Mcb</t>
  </si>
  <si>
    <t>Panel C; 120/208V, 3-Ph, 4 Wire, 18Kaic, 150A Mcb</t>
  </si>
  <si>
    <t>Panel Mdp; 120/208V, 3-Ph, 4 Wire, 42Kaic, 600A Mcb</t>
  </si>
  <si>
    <t>Panel Mp; 120/208V, 3-Ph, 4 Wire, 22Kaic, 400A Mcb</t>
  </si>
  <si>
    <t>Access Control Panel</t>
  </si>
  <si>
    <t>Intrusion Detection Control Panel</t>
  </si>
  <si>
    <t>Panic Alarm System Panel</t>
  </si>
  <si>
    <t>20A 1-Pole Circuit Breaker</t>
  </si>
  <si>
    <t>30A 1-Pole Circuit Breaker</t>
  </si>
  <si>
    <t>30A 3-Pole Circuit Breaker</t>
  </si>
  <si>
    <t>30A 2-Pole Circuit Breaker</t>
  </si>
  <si>
    <t>100A 3-Pole Circuit Breaker</t>
  </si>
  <si>
    <t>150A 3-Pole Circuit Breaker</t>
  </si>
  <si>
    <t>400A 3-Pole Circuit Breaker</t>
  </si>
  <si>
    <t>20A 2-Pole Circuit Breaker</t>
  </si>
  <si>
    <t>25A 2-Pole Circuit Breaker</t>
  </si>
  <si>
    <t>40A 3-Pole Circuit Breaker</t>
  </si>
  <si>
    <t>50A 3-Pole Circuit Breaker</t>
  </si>
  <si>
    <t>Junction Box</t>
  </si>
  <si>
    <t>Remote Clock</t>
  </si>
  <si>
    <t>FEEDERS</t>
  </si>
  <si>
    <t>2"C With Pullstring Underground Cable Stubbed Up</t>
  </si>
  <si>
    <t>4"C With Pullstring Underground Cable Stubbed Up</t>
  </si>
  <si>
    <t>3"C With Pullstring Underground Cable Stubbed Up</t>
  </si>
  <si>
    <t>Underground Electrical Line</t>
  </si>
  <si>
    <t>Overhead Medium Voltage Electrical Line</t>
  </si>
  <si>
    <t>24" X 24" X 10" Weather Proof Junction Box</t>
  </si>
  <si>
    <t>Ct Enclosure</t>
  </si>
  <si>
    <t>Electrical Meter</t>
  </si>
  <si>
    <t>Electrical Pull Box</t>
  </si>
  <si>
    <t>Nema 3R Service Disconnect Switch</t>
  </si>
  <si>
    <t>Pole Mounted Transformer</t>
  </si>
  <si>
    <t>27. COMMUNICATIONS</t>
  </si>
  <si>
    <t>CABLING</t>
  </si>
  <si>
    <t>4"C With Pullstring</t>
  </si>
  <si>
    <t>Allowance for Outlet Cablings</t>
  </si>
  <si>
    <t>OUTLET</t>
  </si>
  <si>
    <t>Combo Telephone/Data Outlet</t>
  </si>
  <si>
    <t>Public Address Speaker</t>
  </si>
  <si>
    <t>28. ENVIRONMENT SAFETY AND SECURITY</t>
  </si>
  <si>
    <t>FIRE ALARM</t>
  </si>
  <si>
    <t>Fire Alarm Control Panel</t>
  </si>
  <si>
    <t>Fire Alarm Horn/Strobe</t>
  </si>
  <si>
    <t>Fire Alarm Pull Station</t>
  </si>
  <si>
    <t>Fire Alarm Remote Annunciator</t>
  </si>
  <si>
    <t>Intrusion Detection Door Contact</t>
  </si>
  <si>
    <t>SECURITY FIXTURE</t>
  </si>
  <si>
    <t>Card Reader</t>
  </si>
  <si>
    <t>Duress Button</t>
  </si>
  <si>
    <t>Handicap Door Push Pad</t>
  </si>
  <si>
    <t>Intrusion Detection Keypad</t>
  </si>
  <si>
    <t>Smoke Detector</t>
  </si>
  <si>
    <t>Material Cost</t>
  </si>
  <si>
    <t>Labor Cost</t>
  </si>
  <si>
    <t>Sub Total</t>
  </si>
  <si>
    <t>Profit</t>
  </si>
  <si>
    <t>Over Head</t>
  </si>
  <si>
    <t>Insurance</t>
  </si>
  <si>
    <t>Taxes</t>
  </si>
  <si>
    <t>Contingencies</t>
  </si>
  <si>
    <t>Net Total</t>
  </si>
  <si>
    <t>Notes for Clients</t>
  </si>
  <si>
    <t>THIS EXCEL STATEMENT IS EDITABLE AND CAN BE MODIFIED AS REQUIRED.</t>
  </si>
  <si>
    <t>CHANGE IN PERCENTAGES WILL CHANGE THE AMOUNT REFLECTING OF RESPECTIVE HEAD.</t>
  </si>
  <si>
    <t>INSURANCE AND TAXES PERCENTAGES NEEDS TO BE ADDED.</t>
  </si>
  <si>
    <t>PRICES OF LABOR AND MATERIALS ARE TAKEN FROM ONLINE MARKET RESOURCES AND CAN DIFFER FROM LOCAL VENDOR/SUPPLIER, RESPECTED CLIENTS ARE ADVISED TO DOUBLE CHECK TO MAKE SURE THE BID IS COMPETITIVE.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</si>
</sst>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(* #,##0_);_(* \(#,##0\);_(* &quot;-&quot;_);_(@_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* #,##0_-;\-* #,##0_-;_-* &quot;-&quot;_-;_-@_-"/>
    <numFmt numFmtId="179" formatCode="&quot;$&quot;#,##0.00"/>
    <numFmt numFmtId="180" formatCode="0.0"/>
    <numFmt numFmtId="181" formatCode="&quot;$&quot;#,##0"/>
    <numFmt numFmtId="182" formatCode="_(&quot;$&quot;* #,##0_);_(&quot;$&quot;* \(#,##0\);_(&quot;$&quot;* &quot;-&quot;??_);_(@_)"/>
    <numFmt numFmtId="183" formatCode="0.000"/>
    <numFmt numFmtId="184" formatCode="_(&quot;$&quot;* #,##0.0_);_(&quot;$&quot;* \(#,##0.0\);_(&quot;$&quot;* &quot;-&quot;??_);_(@_)"/>
  </numFmts>
  <fonts count="34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theme="0"/>
      <name val="Calibri"/>
      <charset val="134"/>
      <scheme val="minor"/>
    </font>
    <font>
      <b/>
      <sz val="11"/>
      <color rgb="FF333333"/>
      <name val="Calibri"/>
      <charset val="134"/>
      <scheme val="minor"/>
    </font>
    <font>
      <sz val="11"/>
      <color rgb="FF333333"/>
      <name val="Calibri"/>
      <charset val="134"/>
      <scheme val="minor"/>
    </font>
    <font>
      <sz val="10"/>
      <color theme="1"/>
      <name val="Segoe UI"/>
      <charset val="134"/>
    </font>
    <font>
      <b/>
      <sz val="11"/>
      <color theme="0"/>
      <name val="Calibri"/>
      <charset val="134"/>
      <scheme val="minor"/>
    </font>
    <font>
      <sz val="11"/>
      <color theme="0" tint="-0.349986266670736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2"/>
      <color theme="0" tint="-0.499984740745262"/>
      <name val="Calibri"/>
      <charset val="134"/>
      <scheme val="minor"/>
    </font>
    <font>
      <b/>
      <sz val="12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name val="Arial"/>
      <charset val="134"/>
    </font>
    <font>
      <sz val="11"/>
      <color rgb="FF000000"/>
      <name val="Calibri"/>
      <charset val="134"/>
    </font>
  </fonts>
  <fills count="5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1" tint="0.04998931852168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876400036622"/>
        <bgColor indexed="64"/>
      </patternFill>
    </fill>
    <fill>
      <patternFill patternType="solid">
        <fgColor rgb="FFF4D6F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85961485641"/>
        <bgColor indexed="64"/>
      </patternFill>
    </fill>
    <fill>
      <patternFill patternType="solid">
        <fgColor theme="6" tint="0.79985961485641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6" tint="0.79989013336588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  <fill>
      <gradientFill degree="90">
        <stop position="0">
          <color theme="5" tint="-0.250984221930601"/>
        </stop>
        <stop position="1">
          <color theme="0" tint="-0.497909482100894"/>
        </stop>
      </gradientFill>
    </fill>
    <fill>
      <gradientFill degree="270">
        <stop position="0">
          <color rgb="FFAAD2DA"/>
        </stop>
        <stop position="1">
          <color rgb="FF4A909A"/>
        </stop>
      </gradientFill>
    </fill>
    <fill>
      <gradientFill>
        <stop position="0">
          <color theme="5" tint="0.799890133365886"/>
        </stop>
        <stop position="1">
          <color theme="5" tint="-0.250984221930601"/>
        </stop>
      </gradientFill>
    </fill>
    <fill>
      <gradientFill degree="90">
        <stop position="0">
          <color theme="5"/>
        </stop>
        <stop position="1">
          <color theme="2" tint="-0.098025452436903"/>
        </stop>
      </gradientFill>
    </fill>
  </fills>
  <borders count="43">
    <border>
      <left/>
      <right/>
      <top/>
      <bottom/>
      <diagonal/>
    </border>
    <border>
      <left style="thin">
        <color auto="1"/>
      </left>
      <right style="thin">
        <color rgb="FFB2B2B2"/>
      </right>
      <top style="thin">
        <color auto="1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auto="1"/>
      </top>
      <bottom style="thin">
        <color rgb="FFB2B2B2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 style="thin">
        <color auto="1"/>
      </right>
      <top style="thin">
        <color auto="1"/>
      </top>
      <bottom style="thin">
        <color rgb="FFB2B2B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theme="1"/>
      </bottom>
      <diagonal/>
    </border>
    <border>
      <left/>
      <right/>
      <top style="medium">
        <color auto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auto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auto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auto="1"/>
      </left>
      <right/>
      <top style="medium">
        <color theme="1"/>
      </top>
      <bottom style="medium">
        <color auto="1"/>
      </bottom>
      <diagonal/>
    </border>
    <border>
      <left/>
      <right/>
      <top style="medium">
        <color theme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theme="1"/>
      </bottom>
      <diagonal/>
    </border>
    <border>
      <left style="medium">
        <color auto="1"/>
      </left>
      <right style="thin">
        <color auto="1"/>
      </right>
      <top style="medium">
        <color theme="1"/>
      </top>
      <bottom style="medium">
        <color theme="1"/>
      </bottom>
      <diagonal/>
    </border>
    <border>
      <left/>
      <right style="medium">
        <color auto="1"/>
      </right>
      <top style="medium">
        <color theme="1"/>
      </top>
      <bottom style="medium">
        <color theme="1"/>
      </bottom>
      <diagonal/>
    </border>
    <border>
      <left/>
      <right style="medium">
        <color auto="1"/>
      </right>
      <top style="medium">
        <color theme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0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7" borderId="34" applyNumberFormat="0" applyFont="0" applyAlignment="0" applyProtection="0"/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5" applyNumberFormat="0" applyFill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20" fillId="0" borderId="3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8" borderId="37" applyNumberFormat="0" applyAlignment="0" applyProtection="0">
      <alignment vertical="center"/>
    </xf>
    <xf numFmtId="0" fontId="22" fillId="19" borderId="38" applyNumberFormat="0" applyAlignment="0" applyProtection="0">
      <alignment vertical="center"/>
    </xf>
    <xf numFmtId="0" fontId="23" fillId="19" borderId="37" applyNumberFormat="0" applyAlignment="0" applyProtection="0">
      <alignment vertical="center"/>
    </xf>
    <xf numFmtId="0" fontId="24" fillId="20" borderId="39" applyNumberFormat="0" applyAlignment="0" applyProtection="0">
      <alignment vertical="center"/>
    </xf>
    <xf numFmtId="0" fontId="25" fillId="0" borderId="40" applyNumberFormat="0" applyFill="0" applyAlignment="0" applyProtection="0">
      <alignment vertical="center"/>
    </xf>
    <xf numFmtId="0" fontId="26" fillId="0" borderId="41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178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32" fillId="0" borderId="0"/>
    <xf numFmtId="0" fontId="9" fillId="0" borderId="0"/>
    <xf numFmtId="0" fontId="33" fillId="0" borderId="0">
      <protection locked="0"/>
    </xf>
    <xf numFmtId="0" fontId="32" fillId="48" borderId="42" applyNumberFormat="0" applyFont="0" applyAlignment="0" applyProtection="0"/>
    <xf numFmtId="9" fontId="9" fillId="0" borderId="0" applyFont="0" applyFill="0" applyBorder="0" applyAlignment="0" applyProtection="0"/>
    <xf numFmtId="0" fontId="6" fillId="49" borderId="9" applyAlignment="0">
      <alignment horizontal="center" vertical="center"/>
    </xf>
    <xf numFmtId="179" fontId="9" fillId="50" borderId="9">
      <alignment horizontal="right" vertical="center"/>
    </xf>
    <xf numFmtId="0" fontId="3" fillId="51" borderId="10" applyBorder="0" applyAlignment="0">
      <alignment horizontal="left" vertical="center" wrapText="1"/>
    </xf>
    <xf numFmtId="179" fontId="2" fillId="52" borderId="1" applyBorder="0">
      <alignment horizontal="center" vertical="center"/>
    </xf>
  </cellStyleXfs>
  <cellXfs count="12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2" borderId="0" xfId="0" applyFill="1"/>
    <xf numFmtId="0" fontId="0" fillId="0" borderId="0" xfId="0" applyAlignment="1">
      <alignment wrapText="1"/>
    </xf>
    <xf numFmtId="179" fontId="2" fillId="3" borderId="1" xfId="8" applyNumberFormat="1" applyFont="1" applyFill="1" applyBorder="1" applyAlignment="1">
      <alignment horizontal="center" vertical="center"/>
    </xf>
    <xf numFmtId="179" fontId="2" fillId="3" borderId="2" xfId="8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left" vertical="center"/>
    </xf>
    <xf numFmtId="0" fontId="0" fillId="4" borderId="0" xfId="0" applyFill="1" applyAlignment="1">
      <alignment horizontal="left" vertical="center" wrapText="1"/>
    </xf>
    <xf numFmtId="0" fontId="0" fillId="4" borderId="0" xfId="0" applyFill="1" applyAlignment="1">
      <alignment horizontal="right" vertical="center"/>
    </xf>
    <xf numFmtId="0" fontId="3" fillId="5" borderId="4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4" fillId="6" borderId="0" xfId="0" applyFont="1" applyFill="1" applyAlignment="1">
      <alignment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left" vertical="center" wrapText="1"/>
    </xf>
    <xf numFmtId="0" fontId="4" fillId="6" borderId="0" xfId="0" applyFont="1" applyFill="1" applyAlignment="1">
      <alignment horizontal="left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4" borderId="7" xfId="0" applyFont="1" applyFill="1" applyBorder="1"/>
    <xf numFmtId="0" fontId="1" fillId="7" borderId="9" xfId="0" applyFont="1" applyFill="1" applyBorder="1" applyAlignment="1">
      <alignment horizontal="center" vertical="center" wrapText="1"/>
    </xf>
    <xf numFmtId="14" fontId="1" fillId="8" borderId="9" xfId="0" applyNumberFormat="1" applyFont="1" applyFill="1" applyBorder="1" applyAlignment="1">
      <alignment horizontal="center" vertical="center"/>
    </xf>
    <xf numFmtId="0" fontId="0" fillId="4" borderId="10" xfId="0" applyFill="1" applyBorder="1" applyAlignment="1">
      <alignment horizontal="right" vertical="center"/>
    </xf>
    <xf numFmtId="0" fontId="1" fillId="9" borderId="11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 wrapText="1"/>
    </xf>
    <xf numFmtId="0" fontId="1" fillId="9" borderId="13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 wrapText="1"/>
    </xf>
    <xf numFmtId="0" fontId="0" fillId="11" borderId="14" xfId="0" applyFill="1" applyBorder="1" applyAlignment="1">
      <alignment horizontal="left" vertical="center" wrapText="1"/>
    </xf>
    <xf numFmtId="0" fontId="0" fillId="11" borderId="0" xfId="0" applyFill="1" applyAlignment="1">
      <alignment horizontal="left" vertical="center" wrapText="1"/>
    </xf>
    <xf numFmtId="180" fontId="5" fillId="12" borderId="15" xfId="0" applyNumberFormat="1" applyFont="1" applyFill="1" applyBorder="1" applyAlignment="1">
      <alignment horizontal="right" vertical="center"/>
    </xf>
    <xf numFmtId="9" fontId="5" fillId="12" borderId="15" xfId="3" applyFont="1" applyFill="1" applyBorder="1" applyAlignment="1">
      <alignment horizontal="right" vertical="center"/>
    </xf>
    <xf numFmtId="0" fontId="5" fillId="7" borderId="15" xfId="0" applyFont="1" applyFill="1" applyBorder="1" applyAlignment="1">
      <alignment horizontal="right" vertical="center"/>
    </xf>
    <xf numFmtId="44" fontId="5" fillId="9" borderId="15" xfId="2" applyFont="1" applyFill="1" applyBorder="1" applyAlignment="1">
      <alignment horizontal="right" vertical="center"/>
    </xf>
    <xf numFmtId="0" fontId="1" fillId="11" borderId="14" xfId="0" applyFont="1" applyFill="1" applyBorder="1" applyAlignment="1">
      <alignment vertical="center" wrapText="1"/>
    </xf>
    <xf numFmtId="0" fontId="6" fillId="13" borderId="9" xfId="0" applyFont="1" applyFill="1" applyBorder="1" applyAlignment="1">
      <alignment horizontal="left" vertical="center" wrapText="1"/>
    </xf>
    <xf numFmtId="0" fontId="0" fillId="14" borderId="0" xfId="0" applyFill="1" applyAlignment="1">
      <alignment vertical="center" wrapText="1"/>
    </xf>
    <xf numFmtId="0" fontId="0" fillId="11" borderId="0" xfId="0" applyFill="1" applyAlignment="1">
      <alignment vertical="center" wrapText="1"/>
    </xf>
    <xf numFmtId="179" fontId="2" fillId="3" borderId="16" xfId="8" applyNumberFormat="1" applyFont="1" applyFill="1" applyBorder="1" applyAlignment="1">
      <alignment horizontal="center" vertical="center"/>
    </xf>
    <xf numFmtId="0" fontId="0" fillId="4" borderId="0" xfId="0" applyFill="1"/>
    <xf numFmtId="0" fontId="0" fillId="4" borderId="6" xfId="0" applyFill="1" applyBorder="1"/>
    <xf numFmtId="0" fontId="7" fillId="6" borderId="0" xfId="0" applyFont="1" applyFill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" fillId="9" borderId="17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center" vertical="center"/>
    </xf>
    <xf numFmtId="0" fontId="1" fillId="8" borderId="17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181" fontId="8" fillId="2" borderId="9" xfId="0" applyNumberFormat="1" applyFont="1" applyFill="1" applyBorder="1" applyAlignment="1">
      <alignment horizontal="center" vertical="center"/>
    </xf>
    <xf numFmtId="2" fontId="5" fillId="12" borderId="15" xfId="0" applyNumberFormat="1" applyFont="1" applyFill="1" applyBorder="1" applyAlignment="1">
      <alignment horizontal="right" vertical="center"/>
    </xf>
    <xf numFmtId="44" fontId="5" fillId="12" borderId="15" xfId="2" applyFont="1" applyFill="1" applyBorder="1" applyAlignment="1">
      <alignment horizontal="right" vertical="center"/>
    </xf>
    <xf numFmtId="182" fontId="5" fillId="12" borderId="15" xfId="2" applyNumberFormat="1" applyFont="1" applyFill="1" applyBorder="1" applyAlignment="1">
      <alignment horizontal="right" vertical="center"/>
    </xf>
    <xf numFmtId="44" fontId="5" fillId="15" borderId="15" xfId="2" applyFont="1" applyFill="1" applyBorder="1" applyAlignment="1">
      <alignment horizontal="right" vertical="center"/>
    </xf>
    <xf numFmtId="0" fontId="0" fillId="9" borderId="14" xfId="0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center" vertical="center"/>
    </xf>
    <xf numFmtId="183" fontId="5" fillId="12" borderId="15" xfId="0" applyNumberFormat="1" applyFont="1" applyFill="1" applyBorder="1" applyAlignment="1">
      <alignment horizontal="right" vertical="center"/>
    </xf>
    <xf numFmtId="0" fontId="1" fillId="16" borderId="0" xfId="0" applyFont="1" applyFill="1" applyAlignment="1">
      <alignment horizontal="center" vertical="center" wrapText="1"/>
    </xf>
    <xf numFmtId="0" fontId="9" fillId="11" borderId="0" xfId="0" applyFont="1" applyFill="1" applyAlignment="1">
      <alignment vertical="center" wrapText="1"/>
    </xf>
    <xf numFmtId="0" fontId="0" fillId="11" borderId="18" xfId="0" applyFill="1" applyBorder="1" applyAlignment="1">
      <alignment horizontal="left" vertical="center" wrapText="1"/>
    </xf>
    <xf numFmtId="0" fontId="9" fillId="11" borderId="0" xfId="0" applyFont="1" applyFill="1" applyAlignment="1">
      <alignment horizontal="left" vertical="center" wrapText="1"/>
    </xf>
    <xf numFmtId="0" fontId="6" fillId="13" borderId="17" xfId="0" applyFont="1" applyFill="1" applyBorder="1" applyAlignment="1">
      <alignment horizontal="left" vertical="center" wrapText="1"/>
    </xf>
    <xf numFmtId="0" fontId="1" fillId="11" borderId="0" xfId="0" applyFont="1" applyFill="1" applyAlignment="1">
      <alignment horizontal="left" vertical="center" wrapText="1"/>
    </xf>
    <xf numFmtId="0" fontId="1" fillId="11" borderId="0" xfId="0" applyFont="1" applyFill="1" applyAlignment="1">
      <alignment vertical="center" wrapText="1"/>
    </xf>
    <xf numFmtId="0" fontId="0" fillId="11" borderId="0" xfId="0" applyFill="1" applyAlignment="1">
      <alignment horizontal="right" vertical="center" wrapText="1"/>
    </xf>
    <xf numFmtId="0" fontId="0" fillId="10" borderId="13" xfId="0" applyFill="1" applyBorder="1" applyAlignment="1">
      <alignment horizontal="center" vertical="center" wrapText="1"/>
    </xf>
    <xf numFmtId="0" fontId="0" fillId="11" borderId="13" xfId="0" applyFill="1" applyBorder="1" applyAlignment="1">
      <alignment horizontal="left" vertical="center" wrapText="1"/>
    </xf>
    <xf numFmtId="0" fontId="0" fillId="11" borderId="10" xfId="0" applyFill="1" applyBorder="1" applyAlignment="1">
      <alignment horizontal="left" vertical="center" wrapText="1"/>
    </xf>
    <xf numFmtId="180" fontId="5" fillId="12" borderId="19" xfId="0" applyNumberFormat="1" applyFont="1" applyFill="1" applyBorder="1" applyAlignment="1">
      <alignment horizontal="right" vertical="center"/>
    </xf>
    <xf numFmtId="9" fontId="5" fillId="12" borderId="19" xfId="3" applyFont="1" applyFill="1" applyBorder="1" applyAlignment="1">
      <alignment horizontal="right" vertical="center"/>
    </xf>
    <xf numFmtId="0" fontId="5" fillId="7" borderId="19" xfId="0" applyFont="1" applyFill="1" applyBorder="1" applyAlignment="1">
      <alignment horizontal="right" vertical="center"/>
    </xf>
    <xf numFmtId="44" fontId="5" fillId="9" borderId="19" xfId="2" applyFont="1" applyFill="1" applyBorder="1" applyAlignment="1">
      <alignment horizontal="right" vertical="center"/>
    </xf>
    <xf numFmtId="0" fontId="0" fillId="4" borderId="3" xfId="0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80" fontId="5" fillId="0" borderId="0" xfId="0" applyNumberFormat="1" applyFont="1" applyAlignment="1">
      <alignment horizontal="right" vertical="center"/>
    </xf>
    <xf numFmtId="9" fontId="5" fillId="0" borderId="0" xfId="3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44" fontId="5" fillId="0" borderId="0" xfId="2" applyFont="1" applyFill="1" applyBorder="1" applyAlignment="1">
      <alignment horizontal="right" vertical="center"/>
    </xf>
    <xf numFmtId="0" fontId="10" fillId="0" borderId="0" xfId="0" applyFont="1" applyAlignment="1">
      <alignment horizontal="justify" vertical="center" wrapText="1"/>
    </xf>
    <xf numFmtId="9" fontId="11" fillId="6" borderId="20" xfId="51" applyNumberFormat="1" applyFont="1" applyFill="1" applyBorder="1" applyAlignment="1">
      <alignment horizontal="left" vertical="top"/>
    </xf>
    <xf numFmtId="9" fontId="11" fillId="6" borderId="21" xfId="51" applyNumberFormat="1" applyFont="1" applyFill="1" applyBorder="1" applyAlignment="1">
      <alignment horizontal="left" vertical="top"/>
    </xf>
    <xf numFmtId="9" fontId="11" fillId="6" borderId="22" xfId="51" applyNumberFormat="1" applyFont="1" applyFill="1" applyBorder="1" applyAlignment="1">
      <alignment horizontal="left" vertical="top"/>
    </xf>
    <xf numFmtId="9" fontId="11" fillId="6" borderId="23" xfId="51" applyNumberFormat="1" applyFont="1" applyFill="1" applyBorder="1" applyAlignment="1">
      <alignment horizontal="left" vertical="top"/>
    </xf>
    <xf numFmtId="9" fontId="11" fillId="6" borderId="24" xfId="51" applyNumberFormat="1" applyFont="1" applyFill="1" applyBorder="1" applyAlignment="1">
      <alignment horizontal="left" vertical="top"/>
    </xf>
    <xf numFmtId="9" fontId="11" fillId="6" borderId="25" xfId="51" applyNumberFormat="1" applyFont="1" applyFill="1" applyBorder="1" applyAlignment="1">
      <alignment horizontal="left" vertical="top"/>
    </xf>
    <xf numFmtId="9" fontId="11" fillId="6" borderId="26" xfId="51" applyNumberFormat="1" applyFont="1" applyFill="1" applyBorder="1" applyAlignment="1">
      <alignment horizontal="left" vertical="top"/>
    </xf>
    <xf numFmtId="9" fontId="11" fillId="6" borderId="27" xfId="51" applyNumberFormat="1" applyFont="1" applyFill="1" applyBorder="1" applyAlignment="1">
      <alignment horizontal="left" vertical="top"/>
    </xf>
    <xf numFmtId="9" fontId="11" fillId="6" borderId="28" xfId="51" applyNumberFormat="1" applyFont="1" applyFill="1" applyBorder="1" applyAlignment="1">
      <alignment horizontal="left" vertical="top"/>
    </xf>
    <xf numFmtId="9" fontId="11" fillId="6" borderId="0" xfId="51" applyNumberFormat="1" applyFont="1" applyFill="1" applyAlignment="1">
      <alignment horizontal="left" vertical="top"/>
    </xf>
    <xf numFmtId="0" fontId="1" fillId="12" borderId="9" xfId="0" applyFont="1" applyFill="1" applyBorder="1" applyAlignment="1">
      <alignment horizontal="left" vertical="center"/>
    </xf>
    <xf numFmtId="0" fontId="0" fillId="12" borderId="4" xfId="0" applyFill="1" applyBorder="1" applyAlignment="1">
      <alignment horizontal="left" vertical="center"/>
    </xf>
    <xf numFmtId="0" fontId="0" fillId="12" borderId="29" xfId="0" applyFill="1" applyBorder="1" applyAlignment="1">
      <alignment horizontal="left" vertical="center"/>
    </xf>
    <xf numFmtId="0" fontId="0" fillId="12" borderId="3" xfId="0" applyFill="1" applyBorder="1" applyAlignment="1">
      <alignment horizontal="left" vertical="center"/>
    </xf>
    <xf numFmtId="0" fontId="0" fillId="12" borderId="0" xfId="0" applyFill="1" applyAlignment="1">
      <alignment horizontal="left" vertical="center"/>
    </xf>
    <xf numFmtId="41" fontId="10" fillId="0" borderId="0" xfId="0" applyNumberFormat="1" applyFont="1" applyAlignment="1">
      <alignment horizontal="right" vertical="center"/>
    </xf>
    <xf numFmtId="9" fontId="0" fillId="0" borderId="0" xfId="0" applyNumberFormat="1" applyAlignment="1">
      <alignment horizontal="right" vertical="center"/>
    </xf>
    <xf numFmtId="0" fontId="10" fillId="0" borderId="0" xfId="0" applyFont="1" applyAlignment="1">
      <alignment horizontal="right" vertical="center"/>
    </xf>
    <xf numFmtId="184" fontId="10" fillId="0" borderId="0" xfId="0" applyNumberFormat="1" applyFont="1" applyAlignment="1">
      <alignment horizontal="right" vertical="center"/>
    </xf>
    <xf numFmtId="2" fontId="5" fillId="12" borderId="19" xfId="0" applyNumberFormat="1" applyFont="1" applyFill="1" applyBorder="1" applyAlignment="1">
      <alignment horizontal="right" vertical="center"/>
    </xf>
    <xf numFmtId="44" fontId="5" fillId="12" borderId="19" xfId="2" applyFont="1" applyFill="1" applyBorder="1" applyAlignment="1">
      <alignment horizontal="right" vertical="center"/>
    </xf>
    <xf numFmtId="182" fontId="5" fillId="12" borderId="19" xfId="2" applyNumberFormat="1" applyFont="1" applyFill="1" applyBorder="1" applyAlignment="1">
      <alignment horizontal="right" vertical="center"/>
    </xf>
    <xf numFmtId="182" fontId="5" fillId="15" borderId="19" xfId="2" applyNumberFormat="1" applyFont="1" applyFill="1" applyBorder="1" applyAlignment="1">
      <alignment horizontal="right" vertical="center"/>
    </xf>
    <xf numFmtId="0" fontId="0" fillId="9" borderId="13" xfId="0" applyFill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2" fontId="5" fillId="0" borderId="0" xfId="0" applyNumberFormat="1" applyFont="1" applyAlignment="1">
      <alignment horizontal="right" vertical="center"/>
    </xf>
    <xf numFmtId="182" fontId="5" fillId="0" borderId="0" xfId="2" applyNumberFormat="1" applyFont="1" applyFill="1" applyBorder="1" applyAlignment="1">
      <alignment horizontal="right" vertical="center"/>
    </xf>
    <xf numFmtId="42" fontId="12" fillId="6" borderId="30" xfId="51" applyNumberFormat="1" applyFont="1" applyFill="1" applyBorder="1" applyAlignment="1">
      <alignment horizontal="right" vertical="center"/>
    </xf>
    <xf numFmtId="181" fontId="2" fillId="4" borderId="0" xfId="0" applyNumberFormat="1" applyFont="1" applyFill="1" applyAlignment="1">
      <alignment horizontal="center" vertical="center"/>
    </xf>
    <xf numFmtId="182" fontId="12" fillId="6" borderId="31" xfId="2" applyNumberFormat="1" applyFont="1" applyFill="1" applyBorder="1" applyAlignment="1">
      <alignment horizontal="right" vertical="center"/>
    </xf>
    <xf numFmtId="42" fontId="12" fillId="6" borderId="32" xfId="51" applyNumberFormat="1" applyFont="1" applyFill="1" applyBorder="1" applyAlignment="1">
      <alignment horizontal="right" vertical="center"/>
    </xf>
    <xf numFmtId="42" fontId="12" fillId="6" borderId="33" xfId="51" applyNumberFormat="1" applyFont="1" applyFill="1" applyBorder="1" applyAlignment="1">
      <alignment horizontal="right" vertical="center"/>
    </xf>
    <xf numFmtId="42" fontId="12" fillId="6" borderId="0" xfId="51" applyNumberFormat="1" applyFont="1" applyFill="1" applyAlignment="1">
      <alignment horizontal="right" vertical="center"/>
    </xf>
    <xf numFmtId="42" fontId="12" fillId="6" borderId="6" xfId="51" applyNumberFormat="1" applyFont="1" applyFill="1" applyBorder="1" applyAlignment="1">
      <alignment horizontal="right" vertical="center"/>
    </xf>
    <xf numFmtId="0" fontId="0" fillId="12" borderId="5" xfId="0" applyFill="1" applyBorder="1" applyAlignment="1">
      <alignment horizontal="left" vertical="center"/>
    </xf>
    <xf numFmtId="0" fontId="0" fillId="12" borderId="6" xfId="0" applyFill="1" applyBorder="1" applyAlignment="1">
      <alignment horizontal="left" vertical="center"/>
    </xf>
    <xf numFmtId="179" fontId="0" fillId="0" borderId="0" xfId="0" applyNumberFormat="1" applyAlignment="1">
      <alignment horizontal="right" vertical="center"/>
    </xf>
  </cellXfs>
  <cellStyles count="6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Comma [0] 2" xfId="49"/>
    <cellStyle name="Currency 2" xfId="50"/>
    <cellStyle name="Normal 2" xfId="51"/>
    <cellStyle name="Normal 3" xfId="52"/>
    <cellStyle name="Normal 4" xfId="53"/>
    <cellStyle name="Note 2" xfId="54"/>
    <cellStyle name="Percent 2" xfId="55"/>
    <cellStyle name="Style 1" xfId="56"/>
    <cellStyle name="Style 2" xfId="57"/>
    <cellStyle name="Style 3" xfId="58"/>
    <cellStyle name="Style 4" xfId="59"/>
  </cellStyles>
  <tableStyles count="0" defaultTableStyle="TableStyleMedium2" defaultPivotStyle="PivotStyleLight16"/>
  <colors>
    <mruColors>
      <color rgb="00F4D6F4"/>
      <color rgb="00ECE3FD"/>
      <color rgb="004A909A"/>
      <color rgb="00EC6B0A"/>
      <color rgb="00AAD2D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441339726704244"/>
          <c:y val="0.0383245413447043"/>
          <c:w val="0.652386046208933"/>
          <c:h val="0.854993671507125"/>
        </c:manualLayout>
      </c:layout>
      <c:doughnutChart>
        <c:varyColors val="1"/>
        <c:ser>
          <c:idx val="9"/>
          <c:order val="9"/>
          <c:spPr>
            <a:ln>
              <a:solidFill>
                <a:schemeClr val="bg1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0"/>
          <c:dPt>
            <c:idx val="0"/>
            <c:bubble3D val="0"/>
            <c:spPr>
              <a:gradFill flip="none" rotWithShape="1">
                <a:gsLst>
                  <a:gs pos="0">
                    <a:schemeClr val="accent4">
                      <a:shade val="30000"/>
                      <a:satMod val="115000"/>
                    </a:schemeClr>
                  </a:gs>
                  <a:gs pos="50000">
                    <a:schemeClr val="accent4">
                      <a:shade val="67500"/>
                      <a:satMod val="115000"/>
                    </a:schemeClr>
                  </a:gs>
                  <a:gs pos="100000">
                    <a:schemeClr val="accent4">
                      <a:shade val="100000"/>
                      <a:satMod val="115000"/>
                    </a:schemeClr>
                  </a:gs>
                </a:gsLst>
                <a:path path="circle">
                  <a:fillToRect l="100000" t="100000"/>
                </a:path>
                <a:tileRect r="-100000" b="-100000"/>
              </a:gradFill>
              <a:ln>
                <a:solidFill>
                  <a:schemeClr val="bg1"/>
                </a:solidFill>
              </a:ln>
              <a:effectLst>
                <a:outerShdw blurRad="50800" dist="38100" algn="l" rotWithShape="0">
                  <a:prstClr val="black">
                    <a:alpha val="40000"/>
                  </a:prstClr>
                </a:outerShdw>
              </a:effectLst>
            </c:spPr>
          </c:dPt>
          <c:dPt>
            <c:idx val="1"/>
            <c:bubble3D val="0"/>
            <c:spPr>
              <a:gradFill flip="none" rotWithShape="1">
                <a:gsLst>
                  <a:gs pos="0">
                    <a:srgbClr val="4A909A">
                      <a:shade val="30000"/>
                      <a:satMod val="115000"/>
                    </a:srgbClr>
                  </a:gs>
                  <a:gs pos="50000">
                    <a:srgbClr val="4A909A">
                      <a:shade val="67500"/>
                      <a:satMod val="115000"/>
                    </a:srgbClr>
                  </a:gs>
                  <a:gs pos="100000">
                    <a:srgbClr val="4A909A">
                      <a:shade val="100000"/>
                      <a:satMod val="115000"/>
                    </a:srgbClr>
                  </a:gs>
                </a:gsLst>
                <a:lin ang="0" scaled="1"/>
                <a:tileRect/>
              </a:gradFill>
              <a:ln>
                <a:solidFill>
                  <a:schemeClr val="bg1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dPt>
          <c:dLbls>
            <c:delete val="1"/>
          </c:dLbls>
          <c:cat>
            <c:strRef>
              <c:f>'ESTIMATE STATEMENT'!$D$284:$D$285</c:f>
              <c:strCache>
                <c:ptCount val="2"/>
                <c:pt idx="0" c:formatCode="0%">
                  <c:v>Material Cost</c:v>
                </c:pt>
                <c:pt idx="1" c:formatCode="0%">
                  <c:v>Labor Cost</c:v>
                </c:pt>
              </c:strCache>
            </c:strRef>
          </c:cat>
          <c:val>
            <c:numRef>
              <c:f>'ESTIMATE STATEMENT'!$N$284:$N$285</c:f>
              <c:numCache>
                <c:formatCode>_("$"* #,##0_);_("$"* \(#,##0\);_("$"* "-"_);_(@_)</c:formatCode>
                <c:ptCount val="2"/>
                <c:pt idx="0">
                  <c:v>293256.60125</c:v>
                </c:pt>
                <c:pt idx="1">
                  <c:v>184778.314765245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spPr/>
                <c:explosion val="0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</c:dPt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'ESTIMATE STATEMENT'!$D$284:$D$285</c15:sqref>
                        </c15:formulaRef>
                      </c:ext>
                    </c:extLst>
                    <c:strCache>
                      <c:ptCount val="2"/>
                      <c:pt idx="0" c:formatCode="0%">
                        <c:v>Material Cost</c:v>
                      </c:pt>
                      <c:pt idx="1" c:formatCode="0%">
                        <c:v>Labor Cost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'ESTIMATE STATEMENT'!$E$284:$E$285</c15:sqref>
                        </c15:formulaRef>
                      </c:ext>
                    </c:extLst>
                    <c:numCache>
                      <c:formatCode>0%</c:formatCode>
                      <c:ptCount val="2"/>
                    </c:numCache>
                  </c:numRef>
                </c:val>
              </c15:ser>
            </c15:filteredPieSeries>
            <c15:filteredPieSeries>
              <c15:ser>
                <c:idx val="1"/>
                <c:order val="1"/>
                <c:spPr/>
                <c:explosion val="0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</c:dPt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'ESTIMATE STATEMENT'!$D$284:$D$285</c15:sqref>
                        </c15:formulaRef>
                      </c:ext>
                    </c:extLst>
                    <c:strCache>
                      <c:ptCount val="2"/>
                      <c:pt idx="0" c:formatCode="0%">
                        <c:v>Material Cost</c:v>
                      </c:pt>
                      <c:pt idx="1" c:formatCode="0%">
                        <c:v>Labor Cost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'ESTIMATE STATEMENT'!$F$284:$F$285</c15:sqref>
                        </c15:formulaRef>
                      </c:ext>
                    </c:extLst>
                    <c:numCache>
                      <c:formatCode>0%</c:formatCode>
                      <c:ptCount val="2"/>
                    </c:numCache>
                  </c:numRef>
                </c:val>
              </c15:ser>
            </c15:filteredPieSeries>
            <c15:filteredPieSeries>
              <c15:ser>
                <c:idx val="2"/>
                <c:order val="2"/>
                <c:spPr/>
                <c:explosion val="0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</c:dPt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'ESTIMATE STATEMENT'!$D$284:$D$285</c15:sqref>
                        </c15:formulaRef>
                      </c:ext>
                    </c:extLst>
                    <c:strCache>
                      <c:ptCount val="2"/>
                      <c:pt idx="0" c:formatCode="0%">
                        <c:v>Material Cost</c:v>
                      </c:pt>
                      <c:pt idx="1" c:formatCode="0%">
                        <c:v>Labor Cost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'ESTIMATE STATEMENT'!$G$284:$G$285</c15:sqref>
                        </c15:formulaRef>
                      </c:ext>
                    </c:extLst>
                    <c:numCache>
                      <c:formatCode>0%</c:formatCode>
                      <c:ptCount val="2"/>
                    </c:numCache>
                  </c:numRef>
                </c:val>
              </c15:ser>
            </c15:filteredPieSeries>
            <c15:filteredPieSeries>
              <c15:ser>
                <c:idx val="3"/>
                <c:order val="3"/>
                <c:spPr/>
                <c:explosion val="0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</c:dPt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'ESTIMATE STATEMENT'!$D$284:$D$285</c15:sqref>
                        </c15:formulaRef>
                      </c:ext>
                    </c:extLst>
                    <c:strCache>
                      <c:ptCount val="2"/>
                      <c:pt idx="0" c:formatCode="0%">
                        <c:v>Material Cost</c:v>
                      </c:pt>
                      <c:pt idx="1" c:formatCode="0%">
                        <c:v>Labor Cost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'ESTIMATE STATEMENT'!$H$284:$H$285</c15:sqref>
                        </c15:formulaRef>
                      </c:ext>
                    </c:extLst>
                    <c:numCache>
                      <c:formatCode>0%</c:formatCode>
                      <c:ptCount val="2"/>
                    </c:numCache>
                  </c:numRef>
                </c:val>
              </c15:ser>
            </c15:filteredPieSeries>
            <c15:filteredPieSeries>
              <c15:ser>
                <c:idx val="4"/>
                <c:order val="4"/>
                <c:spPr/>
                <c:explosion val="0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</c:dPt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'ESTIMATE STATEMENT'!$D$284:$D$285</c15:sqref>
                        </c15:formulaRef>
                      </c:ext>
                    </c:extLst>
                    <c:strCache>
                      <c:ptCount val="2"/>
                      <c:pt idx="0" c:formatCode="0%">
                        <c:v>Material Cost</c:v>
                      </c:pt>
                      <c:pt idx="1" c:formatCode="0%">
                        <c:v>Labor Cost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'ESTIMATE STATEMENT'!$I$284:$I$285</c15:sqref>
                        </c15:formulaRef>
                      </c:ext>
                    </c:extLst>
                    <c:numCache>
                      <c:formatCode>0%</c:formatCode>
                      <c:ptCount val="2"/>
                    </c:numCache>
                  </c:numRef>
                </c:val>
              </c15:ser>
            </c15:filteredPieSeries>
            <c15:filteredPieSeries>
              <c15:ser>
                <c:idx val="5"/>
                <c:order val="5"/>
                <c:spPr/>
                <c:explosion val="0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</c:dPt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'ESTIMATE STATEMENT'!$D$284:$D$285</c15:sqref>
                        </c15:formulaRef>
                      </c:ext>
                    </c:extLst>
                    <c:strCache>
                      <c:ptCount val="2"/>
                      <c:pt idx="0" c:formatCode="0%">
                        <c:v>Material Cost</c:v>
                      </c:pt>
                      <c:pt idx="1" c:formatCode="0%">
                        <c:v>Labor Cost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'ESTIMATE STATEMENT'!$J$284:$J$285</c15:sqref>
                        </c15:formulaRef>
                      </c:ext>
                    </c:extLst>
                    <c:numCache>
                      <c:formatCode>0%</c:formatCode>
                      <c:ptCount val="2"/>
                    </c:numCache>
                  </c:numRef>
                </c:val>
              </c15:ser>
            </c15:filteredPieSeries>
            <c15:filteredPieSeries>
              <c15:ser>
                <c:idx val="6"/>
                <c:order val="6"/>
                <c:spPr/>
                <c:explosion val="0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</c:dPt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'ESTIMATE STATEMENT'!$D$284:$D$285</c15:sqref>
                        </c15:formulaRef>
                      </c:ext>
                    </c:extLst>
                    <c:strCache>
                      <c:ptCount val="2"/>
                      <c:pt idx="0" c:formatCode="0%">
                        <c:v>Material Cost</c:v>
                      </c:pt>
                      <c:pt idx="1" c:formatCode="0%">
                        <c:v>Labor Cost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'ESTIMATE STATEMENT'!$K$284:$K$285</c15:sqref>
                        </c15:formulaRef>
                      </c:ext>
                    </c:extLst>
                    <c:numCache>
                      <c:formatCode>0%</c:formatCode>
                      <c:ptCount val="2"/>
                    </c:numCache>
                  </c:numRef>
                </c:val>
              </c15:ser>
            </c15:filteredPieSeries>
            <c15:filteredPieSeries>
              <c15:ser>
                <c:idx val="7"/>
                <c:order val="7"/>
                <c:spPr/>
                <c:explosion val="0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</c:dPt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'ESTIMATE STATEMENT'!$D$284:$D$285</c15:sqref>
                        </c15:formulaRef>
                      </c:ext>
                    </c:extLst>
                    <c:strCache>
                      <c:ptCount val="2"/>
                      <c:pt idx="0" c:formatCode="0%">
                        <c:v>Material Cost</c:v>
                      </c:pt>
                      <c:pt idx="1" c:formatCode="0%">
                        <c:v>Labor Cost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'ESTIMATE STATEMENT'!$L$284:$L$285</c15:sqref>
                        </c15:formulaRef>
                      </c:ext>
                    </c:extLst>
                    <c:numCache>
                      <c:formatCode>0%</c:formatCode>
                      <c:ptCount val="2"/>
                    </c:numCache>
                  </c:numRef>
                </c:val>
              </c15:ser>
            </c15:filteredPieSeries>
            <c15:filteredPieSeries>
              <c15:ser>
                <c:idx val="8"/>
                <c:order val="8"/>
                <c:spPr/>
                <c:explosion val="0"/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/>
                  </c:spPr>
                </c:dPt>
                <c:dLbls>
                  <c:delete val="1"/>
                </c:dLbls>
                <c:cat>
                  <c:str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'ESTIMATE STATEMENT'!$D$284:$D$285</c15:sqref>
                        </c15:formulaRef>
                      </c:ext>
                    </c:extLst>
                    <c:strCache>
                      <c:ptCount val="2"/>
                      <c:pt idx="0" c:formatCode="0%">
                        <c:v>Material Cost</c:v>
                      </c:pt>
                      <c:pt idx="1" c:formatCode="0%">
                        <c:v>Labor Cost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'ESTIMATE STATEMENT'!$M$284:$M$285</c15:sqref>
                        </c15:formulaRef>
                      </c:ext>
                    </c:extLst>
                    <c:numCache>
                      <c:formatCode>0%</c:formatCode>
                      <c:ptCount val="2"/>
                    </c:numCache>
                  </c:numRef>
                </c:val>
              </c15:ser>
            </c15:filteredPieSeries>
          </c:ext>
        </c:extLst>
      </c:doughnut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5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fc2fb80d-7fc1-423e-aaa3-4a35272b1f5a}"/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lang="en-US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204107</xdr:colOff>
      <xdr:row>280</xdr:row>
      <xdr:rowOff>35718</xdr:rowOff>
    </xdr:from>
    <xdr:to>
      <xdr:col>2</xdr:col>
      <xdr:colOff>2678905</xdr:colOff>
      <xdr:row>292</xdr:row>
      <xdr:rowOff>224516</xdr:rowOff>
    </xdr:to>
    <xdr:graphicFrame>
      <xdr:nvGraphicFramePr>
        <xdr:cNvPr id="5" name="Chart 4"/>
        <xdr:cNvGraphicFramePr/>
      </xdr:nvGraphicFramePr>
      <xdr:xfrm>
        <a:off x="203835" y="58773060"/>
        <a:ext cx="4018915" cy="30079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0.599993896298105"/>
    <pageSetUpPr fitToPage="1"/>
  </sheetPr>
  <dimension ref="A1:P458"/>
  <sheetViews>
    <sheetView showGridLines="0" tabSelected="1" view="pageBreakPreview" zoomScale="70" zoomScalePageLayoutView="70" zoomScaleNormal="10" workbookViewId="0">
      <selection activeCell="C20" sqref="C20"/>
    </sheetView>
  </sheetViews>
  <sheetFormatPr defaultColWidth="9" defaultRowHeight="14.5"/>
  <cols>
    <col min="1" max="1" width="7.44545454545455" customWidth="1"/>
    <col min="2" max="2" width="14.6636363636364" customWidth="1"/>
    <col min="3" max="3" width="94.3363636363636" style="4" customWidth="1"/>
    <col min="4" max="4" width="14.8909090909091" customWidth="1"/>
    <col min="5" max="5" width="14.6636363636364" customWidth="1"/>
    <col min="6" max="6" width="16.3363636363636" customWidth="1"/>
    <col min="7" max="7" width="8.10909090909091" customWidth="1"/>
    <col min="8" max="15" width="17.7818181818182" customWidth="1"/>
    <col min="16" max="16" width="18.5545454545455" customWidth="1"/>
  </cols>
  <sheetData>
    <row r="1" ht="18.5" spans="1:16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43"/>
    </row>
    <row r="2" spans="1:16">
      <c r="A2" s="7"/>
      <c r="B2" s="8"/>
      <c r="C2" s="8"/>
      <c r="E2" s="9"/>
      <c r="F2" s="9"/>
      <c r="G2" s="9"/>
      <c r="N2" s="9"/>
      <c r="O2" s="44"/>
      <c r="P2" s="45"/>
    </row>
    <row r="3" ht="15.75" customHeight="1" spans="1:16">
      <c r="A3" s="10" t="s">
        <v>1</v>
      </c>
      <c r="B3" s="11"/>
      <c r="C3" s="12" t="s">
        <v>2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45"/>
    </row>
    <row r="4" ht="15.75" customHeight="1" spans="1:16">
      <c r="A4" s="13" t="s">
        <v>3</v>
      </c>
      <c r="B4" s="14"/>
      <c r="C4" s="15" t="s">
        <v>4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45"/>
    </row>
    <row r="5" ht="15.75" customHeight="1" spans="1:16">
      <c r="A5" s="16" t="s">
        <v>5</v>
      </c>
      <c r="B5" s="17"/>
      <c r="C5" s="15" t="s">
        <v>6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46"/>
      <c r="P5" s="45"/>
    </row>
    <row r="6" s="1" customFormat="1" spans="1:16">
      <c r="A6" s="18"/>
      <c r="C6" s="19"/>
      <c r="P6" s="47"/>
    </row>
    <row r="7" spans="1:16">
      <c r="A7" s="20"/>
      <c r="B7" s="21" t="s">
        <v>7</v>
      </c>
      <c r="C7" s="19"/>
      <c r="D7" s="22" t="s">
        <v>8</v>
      </c>
      <c r="E7" s="22"/>
      <c r="F7" s="22"/>
      <c r="G7" s="23"/>
      <c r="H7" s="24" t="s">
        <v>9</v>
      </c>
      <c r="I7" s="48"/>
      <c r="J7" s="49" t="s">
        <v>10</v>
      </c>
      <c r="K7" s="49"/>
      <c r="L7" s="49"/>
      <c r="M7" s="50"/>
      <c r="N7" s="1"/>
      <c r="O7" s="1"/>
      <c r="P7" s="47"/>
    </row>
    <row r="8" s="2" customFormat="1" ht="15.75" customHeight="1" spans="1:16">
      <c r="A8" s="25" t="s">
        <v>11</v>
      </c>
      <c r="B8" s="21"/>
      <c r="C8" s="21" t="s">
        <v>12</v>
      </c>
      <c r="D8" s="26" t="s">
        <v>13</v>
      </c>
      <c r="E8" s="26" t="s">
        <v>14</v>
      </c>
      <c r="F8" s="26" t="s">
        <v>15</v>
      </c>
      <c r="G8" s="27" t="s">
        <v>16</v>
      </c>
      <c r="H8" s="28" t="s">
        <v>17</v>
      </c>
      <c r="I8" s="28" t="s">
        <v>18</v>
      </c>
      <c r="J8" s="26" t="s">
        <v>19</v>
      </c>
      <c r="K8" s="26" t="s">
        <v>20</v>
      </c>
      <c r="L8" s="26" t="s">
        <v>21</v>
      </c>
      <c r="M8" s="26" t="s">
        <v>18</v>
      </c>
      <c r="N8" s="27" t="s">
        <v>22</v>
      </c>
      <c r="O8" s="27" t="s">
        <v>23</v>
      </c>
      <c r="P8" s="51" t="s">
        <v>24</v>
      </c>
    </row>
    <row r="9" spans="1:16">
      <c r="A9" s="1"/>
      <c r="B9" s="1"/>
      <c r="C9" s="1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"/>
      <c r="P9" s="1"/>
    </row>
    <row r="10" s="3" customFormat="1" ht="18.5" spans="1:16">
      <c r="A10" s="30" t="s">
        <v>25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52"/>
      <c r="P10" s="53">
        <f>SUM(N11:N92)</f>
        <v>122898.785812077</v>
      </c>
    </row>
    <row r="11" ht="16" spans="1:16">
      <c r="A11" s="32" t="str">
        <f>IF(F11&lt;&gt;"",1+MAX($A$5:A10),"")</f>
        <v/>
      </c>
      <c r="B11" s="33"/>
      <c r="C11" s="34"/>
      <c r="D11" s="35"/>
      <c r="E11" s="36"/>
      <c r="F11" s="35"/>
      <c r="G11" s="37"/>
      <c r="H11" s="38"/>
      <c r="I11" s="38"/>
      <c r="J11" s="54"/>
      <c r="K11" s="55"/>
      <c r="L11" s="35"/>
      <c r="M11" s="56"/>
      <c r="N11" s="57"/>
      <c r="O11" s="58"/>
      <c r="P11" s="47"/>
    </row>
    <row r="12" ht="16" spans="1:16">
      <c r="A12" s="32" t="str">
        <f>IF(F12&lt;&gt;"",1+MAX($A$5:A11),"")</f>
        <v/>
      </c>
      <c r="B12" s="39"/>
      <c r="C12" s="40" t="s">
        <v>26</v>
      </c>
      <c r="D12" s="35"/>
      <c r="E12" s="36"/>
      <c r="F12" s="35"/>
      <c r="G12" s="37"/>
      <c r="H12" s="38"/>
      <c r="I12" s="38"/>
      <c r="J12" s="54"/>
      <c r="K12" s="55"/>
      <c r="L12" s="35"/>
      <c r="M12" s="56"/>
      <c r="N12" s="57"/>
      <c r="O12" s="58"/>
      <c r="P12" s="59"/>
    </row>
    <row r="13" ht="16" spans="1:16">
      <c r="A13" s="32">
        <f>IF(F13&lt;&gt;"",1+MAX($A$5:A12),"")</f>
        <v>1</v>
      </c>
      <c r="B13" s="39"/>
      <c r="C13" s="41" t="s">
        <v>27</v>
      </c>
      <c r="D13" s="35">
        <v>215</v>
      </c>
      <c r="E13" s="36">
        <v>0.05</v>
      </c>
      <c r="F13" s="35">
        <f t="shared" ref="F13" si="0">(1+E13)*D13</f>
        <v>225.75</v>
      </c>
      <c r="G13" s="37" t="s">
        <v>28</v>
      </c>
      <c r="H13" s="38">
        <v>6.25</v>
      </c>
      <c r="I13" s="38">
        <f t="shared" ref="I13" si="1">F13*H13</f>
        <v>1410.9375</v>
      </c>
      <c r="J13" s="60">
        <v>0.271</v>
      </c>
      <c r="K13" s="55">
        <v>42.4212</v>
      </c>
      <c r="L13" s="35">
        <f t="shared" ref="L13" si="2">J13*F13</f>
        <v>61.17825</v>
      </c>
      <c r="M13" s="56">
        <f t="shared" ref="M13" si="3">L13*K13</f>
        <v>2595.2547789</v>
      </c>
      <c r="N13" s="57">
        <f t="shared" ref="N13" si="4">M13+I13</f>
        <v>4006.1922789</v>
      </c>
      <c r="O13" s="58"/>
      <c r="P13" s="47"/>
    </row>
    <row r="14" ht="16" spans="1:16">
      <c r="A14" s="32">
        <f>IF(F14&lt;&gt;"",1+MAX($A$5:A13),"")</f>
        <v>2</v>
      </c>
      <c r="B14" s="39"/>
      <c r="C14" s="41" t="s">
        <v>29</v>
      </c>
      <c r="D14" s="35">
        <v>5</v>
      </c>
      <c r="E14" s="36">
        <v>0.05</v>
      </c>
      <c r="F14" s="35">
        <f t="shared" ref="F14:F17" si="5">(1+E14)*D14</f>
        <v>5.25</v>
      </c>
      <c r="G14" s="37" t="s">
        <v>28</v>
      </c>
      <c r="H14" s="38">
        <v>8.12</v>
      </c>
      <c r="I14" s="38">
        <f t="shared" ref="I14:I43" si="6">F14*H14</f>
        <v>42.63</v>
      </c>
      <c r="J14" s="60">
        <v>0.29</v>
      </c>
      <c r="K14" s="55">
        <v>42.4212</v>
      </c>
      <c r="L14" s="35">
        <f t="shared" ref="L14:L43" si="7">J14*F14</f>
        <v>1.5225</v>
      </c>
      <c r="M14" s="56">
        <f t="shared" ref="M14:M43" si="8">L14*K14</f>
        <v>64.586277</v>
      </c>
      <c r="N14" s="57">
        <f t="shared" ref="N14:N43" si="9">M14+I14</f>
        <v>107.216277</v>
      </c>
      <c r="O14" s="58"/>
      <c r="P14" s="47"/>
    </row>
    <row r="15" ht="16" spans="1:16">
      <c r="A15" s="32">
        <f>IF(F15&lt;&gt;"",1+MAX($A$5:A14),"")</f>
        <v>3</v>
      </c>
      <c r="B15" s="39"/>
      <c r="C15" s="41" t="s">
        <v>30</v>
      </c>
      <c r="D15" s="35">
        <v>115</v>
      </c>
      <c r="E15" s="36">
        <v>0.05</v>
      </c>
      <c r="F15" s="35">
        <f t="shared" si="5"/>
        <v>120.75</v>
      </c>
      <c r="G15" s="37" t="s">
        <v>28</v>
      </c>
      <c r="H15" s="38">
        <v>6.25</v>
      </c>
      <c r="I15" s="38">
        <f t="shared" si="6"/>
        <v>754.6875</v>
      </c>
      <c r="J15" s="60">
        <v>0.271</v>
      </c>
      <c r="K15" s="55">
        <v>42.4212</v>
      </c>
      <c r="L15" s="35">
        <f t="shared" si="7"/>
        <v>32.72325</v>
      </c>
      <c r="M15" s="56">
        <f t="shared" si="8"/>
        <v>1388.1595329</v>
      </c>
      <c r="N15" s="57">
        <f t="shared" si="9"/>
        <v>2142.8470329</v>
      </c>
      <c r="O15" s="58"/>
      <c r="P15" s="47"/>
    </row>
    <row r="16" ht="16" spans="1:16">
      <c r="A16" s="32">
        <f>IF(F16&lt;&gt;"",1+MAX($A$5:A15),"")</f>
        <v>4</v>
      </c>
      <c r="B16" s="39"/>
      <c r="C16" s="41" t="s">
        <v>31</v>
      </c>
      <c r="D16" s="35">
        <v>65</v>
      </c>
      <c r="E16" s="36">
        <v>0.05</v>
      </c>
      <c r="F16" s="35">
        <f t="shared" si="5"/>
        <v>68.25</v>
      </c>
      <c r="G16" s="37" t="s">
        <v>28</v>
      </c>
      <c r="H16" s="38">
        <v>10.8</v>
      </c>
      <c r="I16" s="38">
        <f t="shared" si="6"/>
        <v>737.1</v>
      </c>
      <c r="J16" s="60">
        <v>0.302</v>
      </c>
      <c r="K16" s="55">
        <v>42.4212</v>
      </c>
      <c r="L16" s="35">
        <f t="shared" si="7"/>
        <v>20.6115</v>
      </c>
      <c r="M16" s="56">
        <f t="shared" si="8"/>
        <v>874.3645638</v>
      </c>
      <c r="N16" s="57">
        <f t="shared" si="9"/>
        <v>1611.4645638</v>
      </c>
      <c r="O16" s="58"/>
      <c r="P16" s="47"/>
    </row>
    <row r="17" ht="16" spans="1:16">
      <c r="A17" s="32">
        <f>IF(F17&lt;&gt;"",1+MAX($A$5:A16),"")</f>
        <v>5</v>
      </c>
      <c r="B17" s="39"/>
      <c r="C17" s="41" t="s">
        <v>32</v>
      </c>
      <c r="D17" s="35">
        <v>85</v>
      </c>
      <c r="E17" s="36">
        <v>0.05</v>
      </c>
      <c r="F17" s="35">
        <f t="shared" si="5"/>
        <v>89.25</v>
      </c>
      <c r="G17" s="37" t="s">
        <v>28</v>
      </c>
      <c r="H17" s="38">
        <v>14.25</v>
      </c>
      <c r="I17" s="38">
        <f t="shared" si="6"/>
        <v>1271.8125</v>
      </c>
      <c r="J17" s="60">
        <v>0.333</v>
      </c>
      <c r="K17" s="55">
        <v>42.4212</v>
      </c>
      <c r="L17" s="35">
        <f t="shared" si="7"/>
        <v>29.72025</v>
      </c>
      <c r="M17" s="56">
        <f t="shared" si="8"/>
        <v>1260.7686693</v>
      </c>
      <c r="N17" s="57">
        <f t="shared" si="9"/>
        <v>2532.5811693</v>
      </c>
      <c r="O17" s="58"/>
      <c r="P17" s="47"/>
    </row>
    <row r="18" ht="16" spans="1:16">
      <c r="A18" s="32">
        <f>IF(F18&lt;&gt;"",1+MAX($A$5:A17),"")</f>
        <v>6</v>
      </c>
      <c r="B18" s="39"/>
      <c r="C18" s="41" t="s">
        <v>33</v>
      </c>
      <c r="D18" s="35">
        <v>40</v>
      </c>
      <c r="E18" s="36">
        <v>0.05</v>
      </c>
      <c r="F18" s="35">
        <f t="shared" ref="F18:F23" si="10">(1+E18)*D18</f>
        <v>42</v>
      </c>
      <c r="G18" s="37" t="s">
        <v>28</v>
      </c>
      <c r="H18" s="38">
        <v>3.92</v>
      </c>
      <c r="I18" s="38">
        <f t="shared" si="6"/>
        <v>164.64</v>
      </c>
      <c r="J18" s="60">
        <v>0.148</v>
      </c>
      <c r="K18" s="55">
        <v>47.13873</v>
      </c>
      <c r="L18" s="35">
        <f t="shared" si="7"/>
        <v>6.216</v>
      </c>
      <c r="M18" s="56">
        <f t="shared" si="8"/>
        <v>293.01434568</v>
      </c>
      <c r="N18" s="57">
        <f t="shared" si="9"/>
        <v>457.65434568</v>
      </c>
      <c r="O18" s="58"/>
      <c r="P18" s="47"/>
    </row>
    <row r="19" ht="16" spans="1:16">
      <c r="A19" s="32">
        <f>IF(F19&lt;&gt;"",1+MAX($A$5:A18),"")</f>
        <v>7</v>
      </c>
      <c r="B19" s="39"/>
      <c r="C19" s="41" t="s">
        <v>34</v>
      </c>
      <c r="D19" s="35">
        <v>290</v>
      </c>
      <c r="E19" s="36">
        <v>0.05</v>
      </c>
      <c r="F19" s="35">
        <f t="shared" si="10"/>
        <v>304.5</v>
      </c>
      <c r="G19" s="37" t="s">
        <v>28</v>
      </c>
      <c r="H19" s="38">
        <v>5.5</v>
      </c>
      <c r="I19" s="38">
        <f t="shared" si="6"/>
        <v>1674.75</v>
      </c>
      <c r="J19" s="60">
        <v>0.157</v>
      </c>
      <c r="K19" s="55">
        <v>47.13873</v>
      </c>
      <c r="L19" s="35">
        <f t="shared" si="7"/>
        <v>47.8065</v>
      </c>
      <c r="M19" s="56">
        <f t="shared" si="8"/>
        <v>2253.537695745</v>
      </c>
      <c r="N19" s="57">
        <f t="shared" si="9"/>
        <v>3928.287695745</v>
      </c>
      <c r="O19" s="58"/>
      <c r="P19" s="47"/>
    </row>
    <row r="20" ht="16" spans="1:16">
      <c r="A20" s="32">
        <f>IF(F20&lt;&gt;"",1+MAX($A$5:A19),"")</f>
        <v>8</v>
      </c>
      <c r="B20" s="39"/>
      <c r="C20" s="41" t="s">
        <v>35</v>
      </c>
      <c r="D20" s="35">
        <v>60</v>
      </c>
      <c r="E20" s="36">
        <v>0.05</v>
      </c>
      <c r="F20" s="35">
        <f t="shared" si="10"/>
        <v>63</v>
      </c>
      <c r="G20" s="37" t="s">
        <v>28</v>
      </c>
      <c r="H20" s="38">
        <v>7.55</v>
      </c>
      <c r="I20" s="38">
        <f t="shared" si="6"/>
        <v>475.65</v>
      </c>
      <c r="J20" s="60">
        <v>0.176</v>
      </c>
      <c r="K20" s="55">
        <v>47.13873</v>
      </c>
      <c r="L20" s="35">
        <f t="shared" si="7"/>
        <v>11.088</v>
      </c>
      <c r="M20" s="56">
        <f t="shared" si="8"/>
        <v>522.67423824</v>
      </c>
      <c r="N20" s="57">
        <f t="shared" si="9"/>
        <v>998.32423824</v>
      </c>
      <c r="O20" s="58"/>
      <c r="P20" s="47"/>
    </row>
    <row r="21" ht="16" spans="1:16">
      <c r="A21" s="32">
        <f>IF(F21&lt;&gt;"",1+MAX($A$5:A20),"")</f>
        <v>9</v>
      </c>
      <c r="B21" s="39"/>
      <c r="C21" s="41" t="s">
        <v>36</v>
      </c>
      <c r="D21" s="35">
        <v>50</v>
      </c>
      <c r="E21" s="36">
        <v>0.05</v>
      </c>
      <c r="F21" s="35">
        <f t="shared" si="10"/>
        <v>52.5</v>
      </c>
      <c r="G21" s="37" t="s">
        <v>28</v>
      </c>
      <c r="H21" s="38">
        <v>10.55</v>
      </c>
      <c r="I21" s="38">
        <f t="shared" si="6"/>
        <v>553.875</v>
      </c>
      <c r="J21" s="60">
        <v>0.206</v>
      </c>
      <c r="K21" s="55">
        <v>47.13873</v>
      </c>
      <c r="L21" s="35">
        <f t="shared" si="7"/>
        <v>10.815</v>
      </c>
      <c r="M21" s="56">
        <f t="shared" si="8"/>
        <v>509.80536495</v>
      </c>
      <c r="N21" s="57">
        <f t="shared" si="9"/>
        <v>1063.68036495</v>
      </c>
      <c r="O21" s="58"/>
      <c r="P21" s="47"/>
    </row>
    <row r="22" ht="16" spans="1:16">
      <c r="A22" s="32">
        <f>IF(F22&lt;&gt;"",1+MAX($A$5:A21),"")</f>
        <v>10</v>
      </c>
      <c r="B22" s="39"/>
      <c r="C22" s="41" t="s">
        <v>37</v>
      </c>
      <c r="D22" s="35">
        <v>10</v>
      </c>
      <c r="E22" s="36">
        <v>0.05</v>
      </c>
      <c r="F22" s="35">
        <f t="shared" si="10"/>
        <v>10.5</v>
      </c>
      <c r="G22" s="37" t="s">
        <v>28</v>
      </c>
      <c r="H22" s="38">
        <v>12.5</v>
      </c>
      <c r="I22" s="38">
        <f t="shared" si="6"/>
        <v>131.25</v>
      </c>
      <c r="J22" s="60">
        <v>0.23</v>
      </c>
      <c r="K22" s="55">
        <v>47.13873</v>
      </c>
      <c r="L22" s="35">
        <f t="shared" si="7"/>
        <v>2.415</v>
      </c>
      <c r="M22" s="56">
        <f t="shared" si="8"/>
        <v>113.84003295</v>
      </c>
      <c r="N22" s="57">
        <f t="shared" si="9"/>
        <v>245.09003295</v>
      </c>
      <c r="O22" s="58"/>
      <c r="P22" s="47"/>
    </row>
    <row r="23" ht="16" spans="1:16">
      <c r="A23" s="32">
        <f>IF(F23&lt;&gt;"",1+MAX($A$5:A22),"")</f>
        <v>11</v>
      </c>
      <c r="B23" s="39"/>
      <c r="C23" s="41" t="s">
        <v>38</v>
      </c>
      <c r="D23" s="35">
        <v>50</v>
      </c>
      <c r="E23" s="36">
        <v>0.05</v>
      </c>
      <c r="F23" s="35">
        <f t="shared" si="10"/>
        <v>52.5</v>
      </c>
      <c r="G23" s="37" t="s">
        <v>28</v>
      </c>
      <c r="H23" s="38">
        <v>19.65</v>
      </c>
      <c r="I23" s="38">
        <f t="shared" si="6"/>
        <v>1031.625</v>
      </c>
      <c r="J23" s="60">
        <v>0.285</v>
      </c>
      <c r="K23" s="55">
        <v>47.13873</v>
      </c>
      <c r="L23" s="35">
        <f t="shared" si="7"/>
        <v>14.9625</v>
      </c>
      <c r="M23" s="56">
        <f t="shared" si="8"/>
        <v>705.313247625</v>
      </c>
      <c r="N23" s="57">
        <f t="shared" si="9"/>
        <v>1736.938247625</v>
      </c>
      <c r="O23" s="58"/>
      <c r="P23" s="47"/>
    </row>
    <row r="24" ht="16" spans="1:16">
      <c r="A24" s="32">
        <f>IF(F24&lt;&gt;"",1+MAX($A$5:A23),"")</f>
        <v>12</v>
      </c>
      <c r="B24" s="39"/>
      <c r="C24" s="41" t="s">
        <v>39</v>
      </c>
      <c r="D24" s="35">
        <v>180</v>
      </c>
      <c r="E24" s="36">
        <v>0.05</v>
      </c>
      <c r="F24" s="35">
        <f t="shared" ref="F24:F33" si="11">(1+E24)*D24</f>
        <v>189</v>
      </c>
      <c r="G24" s="37" t="s">
        <v>28</v>
      </c>
      <c r="H24" s="38">
        <v>5.5</v>
      </c>
      <c r="I24" s="38">
        <f t="shared" si="6"/>
        <v>1039.5</v>
      </c>
      <c r="J24" s="60">
        <v>0.157</v>
      </c>
      <c r="K24" s="55">
        <v>47.13873</v>
      </c>
      <c r="L24" s="35">
        <f t="shared" si="7"/>
        <v>29.673</v>
      </c>
      <c r="M24" s="56">
        <f t="shared" si="8"/>
        <v>1398.74753529</v>
      </c>
      <c r="N24" s="57">
        <f t="shared" si="9"/>
        <v>2438.24753529</v>
      </c>
      <c r="O24" s="58"/>
      <c r="P24" s="47"/>
    </row>
    <row r="25" ht="16" spans="1:16">
      <c r="A25" s="32">
        <f>IF(F25&lt;&gt;"",1+MAX($A$5:A24),"")</f>
        <v>13</v>
      </c>
      <c r="B25" s="39"/>
      <c r="C25" s="41" t="s">
        <v>40</v>
      </c>
      <c r="D25" s="35">
        <v>60</v>
      </c>
      <c r="E25" s="36">
        <v>0.05</v>
      </c>
      <c r="F25" s="35">
        <f t="shared" si="11"/>
        <v>63</v>
      </c>
      <c r="G25" s="37" t="s">
        <v>28</v>
      </c>
      <c r="H25" s="38">
        <v>7.55</v>
      </c>
      <c r="I25" s="38">
        <f t="shared" si="6"/>
        <v>475.65</v>
      </c>
      <c r="J25" s="60">
        <v>0.176</v>
      </c>
      <c r="K25" s="55">
        <v>47.13873</v>
      </c>
      <c r="L25" s="35">
        <f t="shared" si="7"/>
        <v>11.088</v>
      </c>
      <c r="M25" s="56">
        <f t="shared" si="8"/>
        <v>522.67423824</v>
      </c>
      <c r="N25" s="57">
        <f t="shared" si="9"/>
        <v>998.32423824</v>
      </c>
      <c r="O25" s="58"/>
      <c r="P25" s="47"/>
    </row>
    <row r="26" ht="16" spans="1:16">
      <c r="A26" s="32">
        <f>IF(F26&lt;&gt;"",1+MAX($A$5:A25),"")</f>
        <v>14</v>
      </c>
      <c r="B26" s="39"/>
      <c r="C26" s="41" t="s">
        <v>41</v>
      </c>
      <c r="D26" s="35">
        <v>30</v>
      </c>
      <c r="E26" s="36">
        <v>0.05</v>
      </c>
      <c r="F26" s="35">
        <f t="shared" si="11"/>
        <v>31.5</v>
      </c>
      <c r="G26" s="37" t="s">
        <v>28</v>
      </c>
      <c r="H26" s="38">
        <v>10.55</v>
      </c>
      <c r="I26" s="38">
        <f t="shared" si="6"/>
        <v>332.325</v>
      </c>
      <c r="J26" s="60">
        <v>0.206</v>
      </c>
      <c r="K26" s="55">
        <v>47.13873</v>
      </c>
      <c r="L26" s="35">
        <f t="shared" si="7"/>
        <v>6.489</v>
      </c>
      <c r="M26" s="56">
        <f t="shared" si="8"/>
        <v>305.88321897</v>
      </c>
      <c r="N26" s="57">
        <f t="shared" si="9"/>
        <v>638.20821897</v>
      </c>
      <c r="O26" s="58"/>
      <c r="P26" s="47"/>
    </row>
    <row r="27" ht="16" spans="1:16">
      <c r="A27" s="32">
        <f>IF(F27&lt;&gt;"",1+MAX($A$5:A26),"")</f>
        <v>15</v>
      </c>
      <c r="B27" s="39"/>
      <c r="C27" s="41" t="s">
        <v>42</v>
      </c>
      <c r="D27" s="35">
        <v>130</v>
      </c>
      <c r="E27" s="36">
        <v>0.05</v>
      </c>
      <c r="F27" s="35">
        <f t="shared" si="11"/>
        <v>136.5</v>
      </c>
      <c r="G27" s="37" t="s">
        <v>28</v>
      </c>
      <c r="H27" s="38">
        <v>5.5</v>
      </c>
      <c r="I27" s="38">
        <f t="shared" si="6"/>
        <v>750.75</v>
      </c>
      <c r="J27" s="60">
        <v>0.157</v>
      </c>
      <c r="K27" s="55">
        <v>47.13873</v>
      </c>
      <c r="L27" s="35">
        <f t="shared" si="7"/>
        <v>21.4305</v>
      </c>
      <c r="M27" s="56">
        <f t="shared" si="8"/>
        <v>1010.206553265</v>
      </c>
      <c r="N27" s="57">
        <f t="shared" si="9"/>
        <v>1760.956553265</v>
      </c>
      <c r="O27" s="58"/>
      <c r="P27" s="47"/>
    </row>
    <row r="28" ht="16" spans="1:16">
      <c r="A28" s="32">
        <f>IF(F28&lt;&gt;"",1+MAX($A$5:A27),"")</f>
        <v>16</v>
      </c>
      <c r="B28" s="39"/>
      <c r="C28" s="41" t="s">
        <v>43</v>
      </c>
      <c r="D28" s="35">
        <v>40</v>
      </c>
      <c r="E28" s="36">
        <v>0.05</v>
      </c>
      <c r="F28" s="35">
        <f t="shared" si="11"/>
        <v>42</v>
      </c>
      <c r="G28" s="37" t="s">
        <v>28</v>
      </c>
      <c r="H28" s="38">
        <v>10.8</v>
      </c>
      <c r="I28" s="38">
        <f t="shared" si="6"/>
        <v>453.6</v>
      </c>
      <c r="J28" s="60">
        <v>0.302</v>
      </c>
      <c r="K28" s="55">
        <v>42.4212</v>
      </c>
      <c r="L28" s="35">
        <f t="shared" si="7"/>
        <v>12.684</v>
      </c>
      <c r="M28" s="56">
        <f t="shared" si="8"/>
        <v>538.0705008</v>
      </c>
      <c r="N28" s="57">
        <f t="shared" si="9"/>
        <v>991.6705008</v>
      </c>
      <c r="O28" s="58"/>
      <c r="P28" s="47"/>
    </row>
    <row r="29" ht="16" spans="1:16">
      <c r="A29" s="32">
        <f>IF(F29&lt;&gt;"",1+MAX($A$5:A28),"")</f>
        <v>17</v>
      </c>
      <c r="B29" s="39"/>
      <c r="C29" s="41" t="s">
        <v>44</v>
      </c>
      <c r="D29" s="35">
        <v>40</v>
      </c>
      <c r="E29" s="36">
        <v>0.05</v>
      </c>
      <c r="F29" s="35">
        <f t="shared" si="11"/>
        <v>42</v>
      </c>
      <c r="G29" s="37" t="s">
        <v>28</v>
      </c>
      <c r="H29" s="38">
        <v>24.5</v>
      </c>
      <c r="I29" s="38">
        <f t="shared" si="6"/>
        <v>1029</v>
      </c>
      <c r="J29" s="60">
        <v>0.41</v>
      </c>
      <c r="K29" s="55">
        <v>42.4212</v>
      </c>
      <c r="L29" s="35">
        <f t="shared" si="7"/>
        <v>17.22</v>
      </c>
      <c r="M29" s="56">
        <f t="shared" si="8"/>
        <v>730.493064</v>
      </c>
      <c r="N29" s="57">
        <f t="shared" si="9"/>
        <v>1759.493064</v>
      </c>
      <c r="O29" s="58"/>
      <c r="P29" s="47"/>
    </row>
    <row r="30" ht="16" spans="1:16">
      <c r="A30" s="32">
        <f>IF(F30&lt;&gt;"",1+MAX($A$5:A29),"")</f>
        <v>18</v>
      </c>
      <c r="B30" s="39"/>
      <c r="C30" s="41" t="s">
        <v>45</v>
      </c>
      <c r="D30" s="35">
        <v>40</v>
      </c>
      <c r="E30" s="36">
        <v>0.05</v>
      </c>
      <c r="F30" s="35">
        <f t="shared" ref="F30" si="12">(1+E30)*D30</f>
        <v>42</v>
      </c>
      <c r="G30" s="37" t="s">
        <v>28</v>
      </c>
      <c r="H30" s="38">
        <v>10.8</v>
      </c>
      <c r="I30" s="38">
        <f t="shared" si="6"/>
        <v>453.6</v>
      </c>
      <c r="J30" s="60">
        <v>0.302</v>
      </c>
      <c r="K30" s="55">
        <v>42.4212</v>
      </c>
      <c r="L30" s="35">
        <f t="shared" si="7"/>
        <v>12.684</v>
      </c>
      <c r="M30" s="56">
        <f t="shared" si="8"/>
        <v>538.0705008</v>
      </c>
      <c r="N30" s="57">
        <f t="shared" si="9"/>
        <v>991.6705008</v>
      </c>
      <c r="O30" s="58"/>
      <c r="P30" s="47"/>
    </row>
    <row r="31" ht="16" spans="1:16">
      <c r="A31" s="32">
        <f>IF(F31&lt;&gt;"",1+MAX($A$5:A30),"")</f>
        <v>19</v>
      </c>
      <c r="B31" s="39"/>
      <c r="C31" s="41" t="s">
        <v>46</v>
      </c>
      <c r="D31" s="35">
        <v>50</v>
      </c>
      <c r="E31" s="36">
        <v>0.05</v>
      </c>
      <c r="F31" s="35">
        <f t="shared" si="11"/>
        <v>52.5</v>
      </c>
      <c r="G31" s="37" t="s">
        <v>28</v>
      </c>
      <c r="H31" s="38">
        <v>24.5</v>
      </c>
      <c r="I31" s="38">
        <f t="shared" si="6"/>
        <v>1286.25</v>
      </c>
      <c r="J31" s="60">
        <v>0.41</v>
      </c>
      <c r="K31" s="55">
        <v>42.4212</v>
      </c>
      <c r="L31" s="35">
        <f t="shared" si="7"/>
        <v>21.525</v>
      </c>
      <c r="M31" s="56">
        <f t="shared" si="8"/>
        <v>913.11633</v>
      </c>
      <c r="N31" s="57">
        <f t="shared" si="9"/>
        <v>2199.36633</v>
      </c>
      <c r="O31" s="58"/>
      <c r="P31" s="47"/>
    </row>
    <row r="32" ht="16" spans="1:16">
      <c r="A32" s="32">
        <f>IF(F32&lt;&gt;"",1+MAX($A$5:A31),"")</f>
        <v>20</v>
      </c>
      <c r="B32" s="39"/>
      <c r="C32" s="41" t="s">
        <v>47</v>
      </c>
      <c r="D32" s="35">
        <v>100</v>
      </c>
      <c r="E32" s="36">
        <v>0.05</v>
      </c>
      <c r="F32" s="35">
        <f t="shared" ref="F32" si="13">(1+E32)*D32</f>
        <v>105</v>
      </c>
      <c r="G32" s="37" t="s">
        <v>28</v>
      </c>
      <c r="H32" s="38">
        <v>2.12</v>
      </c>
      <c r="I32" s="38">
        <f t="shared" si="6"/>
        <v>222.6</v>
      </c>
      <c r="J32" s="60">
        <v>0.155</v>
      </c>
      <c r="K32" s="55">
        <v>47.13873</v>
      </c>
      <c r="L32" s="35">
        <f t="shared" si="7"/>
        <v>16.275</v>
      </c>
      <c r="M32" s="56">
        <f t="shared" si="8"/>
        <v>767.18283075</v>
      </c>
      <c r="N32" s="57">
        <f t="shared" si="9"/>
        <v>989.78283075</v>
      </c>
      <c r="O32" s="58"/>
      <c r="P32" s="47"/>
    </row>
    <row r="33" ht="16" spans="1:16">
      <c r="A33" s="32">
        <f>IF(F33&lt;&gt;"",1+MAX($A$5:A32),"")</f>
        <v>21</v>
      </c>
      <c r="B33" s="39"/>
      <c r="C33" s="41" t="s">
        <v>48</v>
      </c>
      <c r="D33" s="35">
        <v>50</v>
      </c>
      <c r="E33" s="36">
        <v>0.05</v>
      </c>
      <c r="F33" s="35">
        <f t="shared" si="11"/>
        <v>52.5</v>
      </c>
      <c r="G33" s="37" t="s">
        <v>28</v>
      </c>
      <c r="H33" s="38">
        <v>4.8</v>
      </c>
      <c r="I33" s="38">
        <f t="shared" si="6"/>
        <v>252</v>
      </c>
      <c r="J33" s="60">
        <v>0.174</v>
      </c>
      <c r="K33" s="55">
        <v>47.13873</v>
      </c>
      <c r="L33" s="35">
        <f t="shared" si="7"/>
        <v>9.135</v>
      </c>
      <c r="M33" s="56">
        <f t="shared" si="8"/>
        <v>430.61229855</v>
      </c>
      <c r="N33" s="57">
        <f t="shared" si="9"/>
        <v>682.61229855</v>
      </c>
      <c r="O33" s="58"/>
      <c r="P33" s="47"/>
    </row>
    <row r="34" ht="16" spans="1:16">
      <c r="A34" s="32">
        <f>IF(F34&lt;&gt;"",1+MAX($A$5:A33),"")</f>
        <v>22</v>
      </c>
      <c r="B34" s="39"/>
      <c r="C34" s="41" t="s">
        <v>49</v>
      </c>
      <c r="D34" s="35">
        <v>15</v>
      </c>
      <c r="E34" s="36">
        <v>0.05</v>
      </c>
      <c r="F34" s="35">
        <f t="shared" ref="F34:F38" si="14">(1+E34)*D34</f>
        <v>15.75</v>
      </c>
      <c r="G34" s="37" t="s">
        <v>28</v>
      </c>
      <c r="H34" s="38">
        <v>11.85</v>
      </c>
      <c r="I34" s="38">
        <f t="shared" si="6"/>
        <v>186.6375</v>
      </c>
      <c r="J34" s="60">
        <v>0.288</v>
      </c>
      <c r="K34" s="55">
        <v>36.97227</v>
      </c>
      <c r="L34" s="35">
        <f t="shared" si="7"/>
        <v>4.536</v>
      </c>
      <c r="M34" s="56">
        <f t="shared" si="8"/>
        <v>167.70621672</v>
      </c>
      <c r="N34" s="57">
        <f t="shared" si="9"/>
        <v>354.34371672</v>
      </c>
      <c r="O34" s="58"/>
      <c r="P34" s="47"/>
    </row>
    <row r="35" ht="16" spans="1:16">
      <c r="A35" s="32">
        <f>IF(F35&lt;&gt;"",1+MAX($A$5:A34),"")</f>
        <v>23</v>
      </c>
      <c r="B35" s="39"/>
      <c r="C35" s="41" t="s">
        <v>50</v>
      </c>
      <c r="D35" s="35">
        <v>25</v>
      </c>
      <c r="E35" s="36">
        <v>0.05</v>
      </c>
      <c r="F35" s="35">
        <f t="shared" si="14"/>
        <v>26.25</v>
      </c>
      <c r="G35" s="37" t="s">
        <v>28</v>
      </c>
      <c r="H35" s="38">
        <v>15.6</v>
      </c>
      <c r="I35" s="38">
        <f t="shared" si="6"/>
        <v>409.5</v>
      </c>
      <c r="J35" s="60">
        <v>0.309</v>
      </c>
      <c r="K35" s="55">
        <v>36.97227</v>
      </c>
      <c r="L35" s="35">
        <f t="shared" si="7"/>
        <v>8.11125</v>
      </c>
      <c r="M35" s="56">
        <f t="shared" si="8"/>
        <v>299.8913250375</v>
      </c>
      <c r="N35" s="57">
        <f t="shared" si="9"/>
        <v>709.3913250375</v>
      </c>
      <c r="O35" s="58"/>
      <c r="P35" s="47"/>
    </row>
    <row r="36" ht="16" spans="1:16">
      <c r="A36" s="32">
        <f>IF(F36&lt;&gt;"",1+MAX($A$5:A35),"")</f>
        <v>24</v>
      </c>
      <c r="B36" s="39"/>
      <c r="C36" s="41" t="s">
        <v>51</v>
      </c>
      <c r="D36" s="35">
        <v>30</v>
      </c>
      <c r="E36" s="36">
        <v>0.05</v>
      </c>
      <c r="F36" s="35">
        <f t="shared" si="14"/>
        <v>31.5</v>
      </c>
      <c r="G36" s="37" t="s">
        <v>28</v>
      </c>
      <c r="H36" s="38">
        <v>18.4</v>
      </c>
      <c r="I36" s="38">
        <f t="shared" si="6"/>
        <v>579.6</v>
      </c>
      <c r="J36" s="60">
        <v>0.343</v>
      </c>
      <c r="K36" s="55">
        <v>36.97227</v>
      </c>
      <c r="L36" s="35">
        <f t="shared" si="7"/>
        <v>10.8045</v>
      </c>
      <c r="M36" s="56">
        <f t="shared" si="8"/>
        <v>399.466891215</v>
      </c>
      <c r="N36" s="57">
        <f t="shared" si="9"/>
        <v>979.066891215</v>
      </c>
      <c r="O36" s="58"/>
      <c r="P36" s="47"/>
    </row>
    <row r="37" ht="16" spans="1:16">
      <c r="A37" s="32">
        <f>IF(F37&lt;&gt;"",1+MAX($A$5:A36),"")</f>
        <v>25</v>
      </c>
      <c r="B37" s="39"/>
      <c r="C37" s="41" t="s">
        <v>52</v>
      </c>
      <c r="D37" s="35">
        <v>40</v>
      </c>
      <c r="E37" s="36">
        <v>0.05</v>
      </c>
      <c r="F37" s="35">
        <f t="shared" si="14"/>
        <v>42</v>
      </c>
      <c r="G37" s="37" t="s">
        <v>28</v>
      </c>
      <c r="H37" s="38">
        <v>41</v>
      </c>
      <c r="I37" s="38">
        <f t="shared" si="6"/>
        <v>1722</v>
      </c>
      <c r="J37" s="60">
        <v>0.554</v>
      </c>
      <c r="K37" s="55">
        <v>36.97227</v>
      </c>
      <c r="L37" s="35">
        <f t="shared" si="7"/>
        <v>23.268</v>
      </c>
      <c r="M37" s="56">
        <f t="shared" si="8"/>
        <v>860.27077836</v>
      </c>
      <c r="N37" s="57">
        <f t="shared" si="9"/>
        <v>2582.27077836</v>
      </c>
      <c r="O37" s="58"/>
      <c r="P37" s="47"/>
    </row>
    <row r="38" ht="16" spans="1:16">
      <c r="A38" s="32">
        <f>IF(F38&lt;&gt;"",1+MAX($A$5:A37),"")</f>
        <v>26</v>
      </c>
      <c r="B38" s="39"/>
      <c r="C38" s="41" t="s">
        <v>53</v>
      </c>
      <c r="D38" s="35">
        <v>65</v>
      </c>
      <c r="E38" s="36">
        <v>0.05</v>
      </c>
      <c r="F38" s="35">
        <f t="shared" si="14"/>
        <v>68.25</v>
      </c>
      <c r="G38" s="37" t="s">
        <v>28</v>
      </c>
      <c r="H38" s="38">
        <v>24.5</v>
      </c>
      <c r="I38" s="38">
        <f t="shared" si="6"/>
        <v>1672.125</v>
      </c>
      <c r="J38" s="60">
        <v>0.425</v>
      </c>
      <c r="K38" s="55">
        <v>36.97227</v>
      </c>
      <c r="L38" s="35">
        <f t="shared" si="7"/>
        <v>29.00625</v>
      </c>
      <c r="M38" s="56">
        <f t="shared" si="8"/>
        <v>1072.4269066875</v>
      </c>
      <c r="N38" s="57">
        <f t="shared" si="9"/>
        <v>2744.5519066875</v>
      </c>
      <c r="O38" s="58"/>
      <c r="P38" s="47"/>
    </row>
    <row r="39" ht="16" spans="1:16">
      <c r="A39" s="32">
        <f>IF(F39&lt;&gt;"",1+MAX($A$5:A38),"")</f>
        <v>27</v>
      </c>
      <c r="B39" s="39"/>
      <c r="C39" s="42" t="s">
        <v>54</v>
      </c>
      <c r="D39" s="35">
        <v>1</v>
      </c>
      <c r="E39" s="36">
        <v>0</v>
      </c>
      <c r="F39" s="35">
        <f t="shared" ref="F39" si="15">(1+E39)*D39</f>
        <v>1</v>
      </c>
      <c r="G39" s="37" t="s">
        <v>55</v>
      </c>
      <c r="H39" s="38">
        <v>427.2</v>
      </c>
      <c r="I39" s="38">
        <f t="shared" si="6"/>
        <v>427.2</v>
      </c>
      <c r="J39" s="60">
        <v>12.771</v>
      </c>
      <c r="K39" s="55">
        <v>42.4212</v>
      </c>
      <c r="L39" s="35">
        <f t="shared" si="7"/>
        <v>12.771</v>
      </c>
      <c r="M39" s="56">
        <f t="shared" si="8"/>
        <v>541.7611452</v>
      </c>
      <c r="N39" s="57">
        <f t="shared" si="9"/>
        <v>968.9611452</v>
      </c>
      <c r="O39" s="58"/>
      <c r="P39" s="47"/>
    </row>
    <row r="40" ht="16" spans="1:16">
      <c r="A40" s="32">
        <f>IF(F40&lt;&gt;"",1+MAX($A$5:A39),"")</f>
        <v>28</v>
      </c>
      <c r="B40" s="39"/>
      <c r="C40" s="42" t="s">
        <v>56</v>
      </c>
      <c r="D40" s="35">
        <v>1</v>
      </c>
      <c r="E40" s="36">
        <v>0</v>
      </c>
      <c r="F40" s="35">
        <f t="shared" ref="F40:F41" si="16">(1+E40)*D40</f>
        <v>1</v>
      </c>
      <c r="G40" s="37" t="s">
        <v>55</v>
      </c>
      <c r="H40" s="38">
        <v>975.6825</v>
      </c>
      <c r="I40" s="38">
        <f t="shared" si="6"/>
        <v>975.6825</v>
      </c>
      <c r="J40" s="60">
        <v>23.88375</v>
      </c>
      <c r="K40" s="55">
        <v>42.4212</v>
      </c>
      <c r="L40" s="35">
        <f t="shared" si="7"/>
        <v>23.88375</v>
      </c>
      <c r="M40" s="56">
        <f t="shared" si="8"/>
        <v>1013.1773355</v>
      </c>
      <c r="N40" s="57">
        <f t="shared" si="9"/>
        <v>1988.8598355</v>
      </c>
      <c r="O40" s="58"/>
      <c r="P40" s="47"/>
    </row>
    <row r="41" ht="16" spans="1:16">
      <c r="A41" s="32">
        <f>IF(F41&lt;&gt;"",1+MAX($A$5:A40),"")</f>
        <v>29</v>
      </c>
      <c r="B41" s="39"/>
      <c r="C41" s="42" t="s">
        <v>57</v>
      </c>
      <c r="D41" s="35">
        <v>1</v>
      </c>
      <c r="E41" s="36">
        <v>0</v>
      </c>
      <c r="F41" s="35">
        <f t="shared" si="16"/>
        <v>1</v>
      </c>
      <c r="G41" s="37" t="s">
        <v>55</v>
      </c>
      <c r="H41" s="38">
        <v>652.8375</v>
      </c>
      <c r="I41" s="38">
        <f t="shared" si="6"/>
        <v>652.8375</v>
      </c>
      <c r="J41" s="60">
        <v>10.818</v>
      </c>
      <c r="K41" s="55">
        <v>42.4212</v>
      </c>
      <c r="L41" s="35">
        <f t="shared" si="7"/>
        <v>10.818</v>
      </c>
      <c r="M41" s="56">
        <f t="shared" si="8"/>
        <v>458.9125416</v>
      </c>
      <c r="N41" s="57">
        <f t="shared" si="9"/>
        <v>1111.7500416</v>
      </c>
      <c r="O41" s="58"/>
      <c r="P41" s="47"/>
    </row>
    <row r="42" ht="16" spans="1:16">
      <c r="A42" s="32">
        <f>IF(F42&lt;&gt;"",1+MAX($A$5:A41),"")</f>
        <v>30</v>
      </c>
      <c r="B42" s="39"/>
      <c r="C42" s="42" t="s">
        <v>58</v>
      </c>
      <c r="D42" s="35">
        <v>1</v>
      </c>
      <c r="E42" s="36">
        <v>0</v>
      </c>
      <c r="F42" s="35">
        <f t="shared" ref="F42" si="17">(1+E42)*D42</f>
        <v>1</v>
      </c>
      <c r="G42" s="37" t="s">
        <v>55</v>
      </c>
      <c r="H42" s="38">
        <v>71.4</v>
      </c>
      <c r="I42" s="38">
        <f t="shared" si="6"/>
        <v>71.4</v>
      </c>
      <c r="J42" s="60">
        <v>3.7605</v>
      </c>
      <c r="K42" s="55">
        <v>42.4212</v>
      </c>
      <c r="L42" s="35">
        <f t="shared" si="7"/>
        <v>3.7605</v>
      </c>
      <c r="M42" s="56">
        <f t="shared" si="8"/>
        <v>159.5249226</v>
      </c>
      <c r="N42" s="57">
        <f t="shared" si="9"/>
        <v>230.9249226</v>
      </c>
      <c r="O42" s="58"/>
      <c r="P42" s="47"/>
    </row>
    <row r="43" ht="16" spans="1:16">
      <c r="A43" s="32">
        <f>IF(F43&lt;&gt;"",1+MAX($A$5:A42),"")</f>
        <v>31</v>
      </c>
      <c r="B43" s="39"/>
      <c r="C43" s="42" t="s">
        <v>59</v>
      </c>
      <c r="D43" s="35">
        <v>1</v>
      </c>
      <c r="E43" s="36">
        <v>0</v>
      </c>
      <c r="F43" s="35">
        <f t="shared" ref="F43" si="18">(1+E43)*D43</f>
        <v>1</v>
      </c>
      <c r="G43" s="37" t="s">
        <v>55</v>
      </c>
      <c r="H43" s="38">
        <v>460.35</v>
      </c>
      <c r="I43" s="38">
        <f t="shared" si="6"/>
        <v>460.35</v>
      </c>
      <c r="J43" s="60">
        <v>9.159</v>
      </c>
      <c r="K43" s="55">
        <v>42.4212</v>
      </c>
      <c r="L43" s="35">
        <f t="shared" si="7"/>
        <v>9.159</v>
      </c>
      <c r="M43" s="56">
        <f t="shared" si="8"/>
        <v>388.5357708</v>
      </c>
      <c r="N43" s="57">
        <f t="shared" si="9"/>
        <v>848.8857708</v>
      </c>
      <c r="O43" s="58"/>
      <c r="P43" s="47"/>
    </row>
    <row r="44" ht="16" spans="1:16">
      <c r="A44" s="32" t="str">
        <f>IF(F44&lt;&gt;"",1+MAX($A$5:A43),"")</f>
        <v/>
      </c>
      <c r="B44" s="39"/>
      <c r="C44" s="42"/>
      <c r="D44" s="35"/>
      <c r="E44" s="36"/>
      <c r="F44" s="35"/>
      <c r="G44" s="37"/>
      <c r="H44" s="38"/>
      <c r="I44" s="38"/>
      <c r="J44" s="60"/>
      <c r="K44" s="55"/>
      <c r="L44" s="35"/>
      <c r="M44" s="56"/>
      <c r="N44" s="57"/>
      <c r="O44" s="58"/>
      <c r="P44" s="47"/>
    </row>
    <row r="45" ht="16" spans="1:16">
      <c r="A45" s="32" t="str">
        <f>IF(F45&lt;&gt;"",1+MAX($A$5:A44),"")</f>
        <v/>
      </c>
      <c r="B45" s="39"/>
      <c r="C45" s="40" t="s">
        <v>60</v>
      </c>
      <c r="D45" s="35"/>
      <c r="E45" s="36"/>
      <c r="F45" s="35"/>
      <c r="G45" s="37"/>
      <c r="H45" s="38"/>
      <c r="I45" s="38"/>
      <c r="J45" s="54"/>
      <c r="K45" s="55"/>
      <c r="L45" s="35"/>
      <c r="M45" s="56"/>
      <c r="N45" s="57"/>
      <c r="O45" s="58"/>
      <c r="P45" s="59"/>
    </row>
    <row r="46" ht="16" spans="1:16">
      <c r="A46" s="32">
        <f>IF(F46&lt;&gt;"",1+MAX($A$5:A45),"")</f>
        <v>32</v>
      </c>
      <c r="B46" s="39"/>
      <c r="C46" s="42" t="s">
        <v>61</v>
      </c>
      <c r="D46" s="35">
        <v>1</v>
      </c>
      <c r="E46" s="36">
        <v>0</v>
      </c>
      <c r="F46" s="35">
        <f t="shared" ref="F46" si="19">(1+E46)*D46</f>
        <v>1</v>
      </c>
      <c r="G46" s="37" t="s">
        <v>62</v>
      </c>
      <c r="H46" s="38">
        <v>127</v>
      </c>
      <c r="I46" s="38">
        <f t="shared" ref="I46" si="20">F46*H46</f>
        <v>127</v>
      </c>
      <c r="J46" s="60">
        <v>0.685</v>
      </c>
      <c r="K46" s="55">
        <v>47.13873</v>
      </c>
      <c r="L46" s="35">
        <f t="shared" ref="L46" si="21">J46*F46</f>
        <v>0.685</v>
      </c>
      <c r="M46" s="56">
        <f t="shared" ref="M46" si="22">L46*K46</f>
        <v>32.29003005</v>
      </c>
      <c r="N46" s="57">
        <f t="shared" ref="N46" si="23">M46+I46</f>
        <v>159.29003005</v>
      </c>
      <c r="O46" s="58"/>
      <c r="P46" s="47"/>
    </row>
    <row r="47" ht="16" spans="1:16">
      <c r="A47" s="32" t="str">
        <f>IF(F47&lt;&gt;"",1+MAX($A$5:A46),"")</f>
        <v/>
      </c>
      <c r="B47" s="39"/>
      <c r="C47" s="42"/>
      <c r="D47" s="35"/>
      <c r="E47" s="36"/>
      <c r="F47" s="35"/>
      <c r="G47" s="37"/>
      <c r="H47" s="38"/>
      <c r="I47" s="38"/>
      <c r="J47" s="60"/>
      <c r="K47" s="55"/>
      <c r="L47" s="35"/>
      <c r="M47" s="56"/>
      <c r="N47" s="57"/>
      <c r="O47" s="58"/>
      <c r="P47" s="47"/>
    </row>
    <row r="48" ht="16" spans="1:16">
      <c r="A48" s="32" t="str">
        <f>IF(F48&lt;&gt;"",1+MAX($A$5:A47),"")</f>
        <v/>
      </c>
      <c r="B48" s="39"/>
      <c r="C48" s="40" t="s">
        <v>63</v>
      </c>
      <c r="D48" s="35"/>
      <c r="E48" s="36"/>
      <c r="F48" s="35"/>
      <c r="G48" s="37"/>
      <c r="H48" s="38"/>
      <c r="I48" s="38"/>
      <c r="J48" s="54"/>
      <c r="K48" s="55"/>
      <c r="L48" s="35"/>
      <c r="M48" s="56"/>
      <c r="N48" s="57"/>
      <c r="O48" s="58"/>
      <c r="P48" s="59"/>
    </row>
    <row r="49" ht="16" spans="1:16">
      <c r="A49" s="32">
        <f>IF(F49&lt;&gt;"",1+MAX($A$5:A48),"")</f>
        <v>33</v>
      </c>
      <c r="B49" s="39"/>
      <c r="C49" s="42" t="s">
        <v>64</v>
      </c>
      <c r="D49" s="35">
        <v>1</v>
      </c>
      <c r="E49" s="36">
        <v>0</v>
      </c>
      <c r="F49" s="35">
        <f t="shared" ref="F49:F71" si="24">(1+E49)*D49</f>
        <v>1</v>
      </c>
      <c r="G49" s="37" t="s">
        <v>62</v>
      </c>
      <c r="H49" s="38">
        <v>199.99</v>
      </c>
      <c r="I49" s="38">
        <f t="shared" ref="I49:I75" si="25">F49*H49</f>
        <v>199.99</v>
      </c>
      <c r="J49" s="60">
        <v>0.941</v>
      </c>
      <c r="K49" s="55">
        <v>43.1526</v>
      </c>
      <c r="L49" s="35">
        <f t="shared" ref="L49:L75" si="26">J49*F49</f>
        <v>0.941</v>
      </c>
      <c r="M49" s="56">
        <f t="shared" ref="M49:M75" si="27">L49*K49</f>
        <v>40.6065966</v>
      </c>
      <c r="N49" s="57">
        <f t="shared" ref="N49:N75" si="28">M49+I49</f>
        <v>240.5965966</v>
      </c>
      <c r="O49" s="58"/>
      <c r="P49" s="47"/>
    </row>
    <row r="50" ht="16" spans="1:16">
      <c r="A50" s="32">
        <f>IF(F50&lt;&gt;"",1+MAX($A$5:A49),"")</f>
        <v>34</v>
      </c>
      <c r="B50" s="39"/>
      <c r="C50" s="42" t="s">
        <v>65</v>
      </c>
      <c r="D50" s="35">
        <v>1</v>
      </c>
      <c r="E50" s="36">
        <v>0</v>
      </c>
      <c r="F50" s="35">
        <f t="shared" si="24"/>
        <v>1</v>
      </c>
      <c r="G50" s="37" t="s">
        <v>62</v>
      </c>
      <c r="H50" s="38">
        <v>573.83</v>
      </c>
      <c r="I50" s="38">
        <f t="shared" si="25"/>
        <v>573.83</v>
      </c>
      <c r="J50" s="60">
        <v>3.667</v>
      </c>
      <c r="K50" s="55">
        <v>47.13873</v>
      </c>
      <c r="L50" s="35">
        <f t="shared" si="26"/>
        <v>3.667</v>
      </c>
      <c r="M50" s="56">
        <f t="shared" si="27"/>
        <v>172.85772291</v>
      </c>
      <c r="N50" s="57">
        <f t="shared" si="28"/>
        <v>746.68772291</v>
      </c>
      <c r="O50" s="58"/>
      <c r="P50" s="47"/>
    </row>
    <row r="51" ht="16" spans="1:16">
      <c r="A51" s="32">
        <f>IF(F51&lt;&gt;"",1+MAX($A$5:A50),"")</f>
        <v>35</v>
      </c>
      <c r="B51" s="39"/>
      <c r="C51" s="42" t="s">
        <v>66</v>
      </c>
      <c r="D51" s="35">
        <v>1</v>
      </c>
      <c r="E51" s="36">
        <v>0</v>
      </c>
      <c r="F51" s="35">
        <f t="shared" si="24"/>
        <v>1</v>
      </c>
      <c r="G51" s="37" t="s">
        <v>62</v>
      </c>
      <c r="H51" s="38">
        <v>474.95</v>
      </c>
      <c r="I51" s="38">
        <f t="shared" si="25"/>
        <v>474.95</v>
      </c>
      <c r="J51" s="60">
        <v>2.65</v>
      </c>
      <c r="K51" s="55">
        <v>47.13873</v>
      </c>
      <c r="L51" s="35">
        <f t="shared" si="26"/>
        <v>2.65</v>
      </c>
      <c r="M51" s="56">
        <f t="shared" si="27"/>
        <v>124.9176345</v>
      </c>
      <c r="N51" s="57">
        <f t="shared" si="28"/>
        <v>599.8676345</v>
      </c>
      <c r="O51" s="58"/>
      <c r="P51" s="47"/>
    </row>
    <row r="52" ht="16" spans="1:16">
      <c r="A52" s="32">
        <f>IF(F52&lt;&gt;"",1+MAX($A$5:A51),"")</f>
        <v>36</v>
      </c>
      <c r="B52" s="39"/>
      <c r="C52" s="42" t="s">
        <v>67</v>
      </c>
      <c r="D52" s="35">
        <v>1</v>
      </c>
      <c r="E52" s="36">
        <v>0</v>
      </c>
      <c r="F52" s="35">
        <f t="shared" si="24"/>
        <v>1</v>
      </c>
      <c r="G52" s="37" t="s">
        <v>62</v>
      </c>
      <c r="H52" s="38">
        <v>10363</v>
      </c>
      <c r="I52" s="38">
        <f t="shared" si="25"/>
        <v>10363</v>
      </c>
      <c r="J52" s="60">
        <v>5.94827586206897</v>
      </c>
      <c r="K52" s="55">
        <v>42.4212</v>
      </c>
      <c r="L52" s="35">
        <f t="shared" si="26"/>
        <v>5.94827586206897</v>
      </c>
      <c r="M52" s="56">
        <f t="shared" si="27"/>
        <v>252.333</v>
      </c>
      <c r="N52" s="57">
        <f t="shared" si="28"/>
        <v>10615.333</v>
      </c>
      <c r="O52" s="58"/>
      <c r="P52" s="47"/>
    </row>
    <row r="53" ht="16" spans="1:16">
      <c r="A53" s="32">
        <f>IF(F53&lt;&gt;"",1+MAX($A$5:A52),"")</f>
        <v>37</v>
      </c>
      <c r="B53" s="39"/>
      <c r="C53" s="42" t="s">
        <v>68</v>
      </c>
      <c r="D53" s="35">
        <v>2</v>
      </c>
      <c r="E53" s="36">
        <v>0</v>
      </c>
      <c r="F53" s="35">
        <f t="shared" si="24"/>
        <v>2</v>
      </c>
      <c r="G53" s="37" t="s">
        <v>62</v>
      </c>
      <c r="H53" s="38">
        <v>39.95</v>
      </c>
      <c r="I53" s="38">
        <f t="shared" si="25"/>
        <v>79.9</v>
      </c>
      <c r="J53" s="60">
        <v>0.905</v>
      </c>
      <c r="K53" s="55">
        <v>47.13873</v>
      </c>
      <c r="L53" s="35">
        <f t="shared" si="26"/>
        <v>1.81</v>
      </c>
      <c r="M53" s="56">
        <f t="shared" si="27"/>
        <v>85.3211013</v>
      </c>
      <c r="N53" s="57">
        <f t="shared" si="28"/>
        <v>165.2211013</v>
      </c>
      <c r="O53" s="58"/>
      <c r="P53" s="47"/>
    </row>
    <row r="54" ht="16" spans="1:16">
      <c r="A54" s="32">
        <f>IF(F54&lt;&gt;"",1+MAX($A$5:A53),"")</f>
        <v>38</v>
      </c>
      <c r="B54" s="39"/>
      <c r="C54" s="42" t="s">
        <v>69</v>
      </c>
      <c r="D54" s="35">
        <v>1</v>
      </c>
      <c r="E54" s="36">
        <v>0</v>
      </c>
      <c r="F54" s="35">
        <f t="shared" si="24"/>
        <v>1</v>
      </c>
      <c r="G54" s="37" t="s">
        <v>62</v>
      </c>
      <c r="H54" s="38">
        <v>48</v>
      </c>
      <c r="I54" s="38">
        <f t="shared" si="25"/>
        <v>48</v>
      </c>
      <c r="J54" s="60">
        <v>1</v>
      </c>
      <c r="K54" s="55">
        <v>47.13873</v>
      </c>
      <c r="L54" s="35">
        <f t="shared" si="26"/>
        <v>1</v>
      </c>
      <c r="M54" s="56">
        <f t="shared" si="27"/>
        <v>47.13873</v>
      </c>
      <c r="N54" s="57">
        <f t="shared" si="28"/>
        <v>95.13873</v>
      </c>
      <c r="O54" s="58"/>
      <c r="P54" s="47"/>
    </row>
    <row r="55" ht="16" spans="1:16">
      <c r="A55" s="32">
        <f>IF(F55&lt;&gt;"",1+MAX($A$5:A54),"")</f>
        <v>39</v>
      </c>
      <c r="B55" s="39"/>
      <c r="C55" s="42" t="s">
        <v>70</v>
      </c>
      <c r="D55" s="35">
        <v>2</v>
      </c>
      <c r="E55" s="36">
        <v>0</v>
      </c>
      <c r="F55" s="35">
        <f t="shared" si="24"/>
        <v>2</v>
      </c>
      <c r="G55" s="37" t="s">
        <v>62</v>
      </c>
      <c r="H55" s="38">
        <v>210</v>
      </c>
      <c r="I55" s="38">
        <f t="shared" si="25"/>
        <v>420</v>
      </c>
      <c r="J55" s="60">
        <v>0.8</v>
      </c>
      <c r="K55" s="55">
        <v>47.13873</v>
      </c>
      <c r="L55" s="35">
        <f t="shared" si="26"/>
        <v>1.6</v>
      </c>
      <c r="M55" s="56">
        <f t="shared" si="27"/>
        <v>75.421968</v>
      </c>
      <c r="N55" s="57">
        <f t="shared" si="28"/>
        <v>495.421968</v>
      </c>
      <c r="O55" s="58"/>
      <c r="P55" s="47"/>
    </row>
    <row r="56" ht="16" spans="1:16">
      <c r="A56" s="32">
        <f>IF(F56&lt;&gt;"",1+MAX($A$5:A55),"")</f>
        <v>40</v>
      </c>
      <c r="B56" s="39"/>
      <c r="C56" s="42" t="s">
        <v>71</v>
      </c>
      <c r="D56" s="35">
        <v>1</v>
      </c>
      <c r="E56" s="36">
        <v>0</v>
      </c>
      <c r="F56" s="35">
        <f t="shared" ref="F56:F70" si="29">(1+E56)*D56</f>
        <v>1</v>
      </c>
      <c r="G56" s="37" t="s">
        <v>62</v>
      </c>
      <c r="H56" s="38">
        <v>263.99</v>
      </c>
      <c r="I56" s="38">
        <f t="shared" si="25"/>
        <v>263.99</v>
      </c>
      <c r="J56" s="60">
        <v>1.333</v>
      </c>
      <c r="K56" s="55">
        <v>47.13873</v>
      </c>
      <c r="L56" s="35">
        <f t="shared" si="26"/>
        <v>1.333</v>
      </c>
      <c r="M56" s="56">
        <f t="shared" si="27"/>
        <v>62.83592709</v>
      </c>
      <c r="N56" s="57">
        <f t="shared" si="28"/>
        <v>326.82592709</v>
      </c>
      <c r="O56" s="58"/>
      <c r="P56" s="47"/>
    </row>
    <row r="57" ht="16" spans="1:16">
      <c r="A57" s="32">
        <f>IF(F57&lt;&gt;"",1+MAX($A$5:A56),"")</f>
        <v>41</v>
      </c>
      <c r="B57" s="39"/>
      <c r="C57" s="42" t="s">
        <v>72</v>
      </c>
      <c r="D57" s="35">
        <v>1</v>
      </c>
      <c r="E57" s="36">
        <v>0</v>
      </c>
      <c r="F57" s="35">
        <f t="shared" si="29"/>
        <v>1</v>
      </c>
      <c r="G57" s="37" t="s">
        <v>62</v>
      </c>
      <c r="H57" s="38">
        <v>3499</v>
      </c>
      <c r="I57" s="38">
        <f t="shared" si="25"/>
        <v>3499</v>
      </c>
      <c r="J57" s="60">
        <v>3.328</v>
      </c>
      <c r="K57" s="55">
        <v>42.4212</v>
      </c>
      <c r="L57" s="35">
        <f t="shared" si="26"/>
        <v>3.328</v>
      </c>
      <c r="M57" s="56">
        <f t="shared" si="27"/>
        <v>141.1777536</v>
      </c>
      <c r="N57" s="57">
        <f t="shared" si="28"/>
        <v>3640.1777536</v>
      </c>
      <c r="O57" s="58"/>
      <c r="P57" s="47"/>
    </row>
    <row r="58" ht="16" spans="1:16">
      <c r="A58" s="32">
        <f>IF(F58&lt;&gt;"",1+MAX($A$5:A57),"")</f>
        <v>42</v>
      </c>
      <c r="B58" s="39"/>
      <c r="C58" s="42" t="s">
        <v>73</v>
      </c>
      <c r="D58" s="35">
        <v>1</v>
      </c>
      <c r="E58" s="36">
        <v>0</v>
      </c>
      <c r="F58" s="35">
        <f t="shared" si="29"/>
        <v>1</v>
      </c>
      <c r="G58" s="37" t="s">
        <v>62</v>
      </c>
      <c r="H58" s="38">
        <v>197.99</v>
      </c>
      <c r="I58" s="38">
        <f t="shared" si="25"/>
        <v>197.99</v>
      </c>
      <c r="J58" s="60">
        <v>0.8</v>
      </c>
      <c r="K58" s="55">
        <v>47.13873</v>
      </c>
      <c r="L58" s="35">
        <f t="shared" si="26"/>
        <v>0.8</v>
      </c>
      <c r="M58" s="56">
        <f t="shared" si="27"/>
        <v>37.710984</v>
      </c>
      <c r="N58" s="57">
        <f t="shared" si="28"/>
        <v>235.700984</v>
      </c>
      <c r="O58" s="58"/>
      <c r="P58" s="47"/>
    </row>
    <row r="59" ht="16" spans="1:16">
      <c r="A59" s="32">
        <f>IF(F59&lt;&gt;"",1+MAX($A$5:A58),"")</f>
        <v>43</v>
      </c>
      <c r="B59" s="39"/>
      <c r="C59" s="42" t="s">
        <v>74</v>
      </c>
      <c r="D59" s="35">
        <v>1</v>
      </c>
      <c r="E59" s="36">
        <v>0</v>
      </c>
      <c r="F59" s="35">
        <f t="shared" si="29"/>
        <v>1</v>
      </c>
      <c r="G59" s="37" t="s">
        <v>62</v>
      </c>
      <c r="H59" s="38">
        <v>226.99</v>
      </c>
      <c r="I59" s="38">
        <f t="shared" si="25"/>
        <v>226.99</v>
      </c>
      <c r="J59" s="60">
        <v>1</v>
      </c>
      <c r="K59" s="55">
        <v>47.13873</v>
      </c>
      <c r="L59" s="35">
        <f t="shared" si="26"/>
        <v>1</v>
      </c>
      <c r="M59" s="56">
        <f t="shared" si="27"/>
        <v>47.13873</v>
      </c>
      <c r="N59" s="57">
        <f t="shared" si="28"/>
        <v>274.12873</v>
      </c>
      <c r="O59" s="58"/>
      <c r="P59" s="47"/>
    </row>
    <row r="60" ht="16" spans="1:16">
      <c r="A60" s="32">
        <f>IF(F60&lt;&gt;"",1+MAX($A$5:A59),"")</f>
        <v>44</v>
      </c>
      <c r="B60" s="39"/>
      <c r="C60" s="42" t="s">
        <v>75</v>
      </c>
      <c r="D60" s="35">
        <v>1</v>
      </c>
      <c r="E60" s="36">
        <v>0</v>
      </c>
      <c r="F60" s="35">
        <f t="shared" si="29"/>
        <v>1</v>
      </c>
      <c r="G60" s="37" t="s">
        <v>62</v>
      </c>
      <c r="H60" s="38">
        <v>1389</v>
      </c>
      <c r="I60" s="38">
        <f t="shared" si="25"/>
        <v>1389</v>
      </c>
      <c r="J60" s="60">
        <v>2.24</v>
      </c>
      <c r="K60" s="55">
        <v>42.4212</v>
      </c>
      <c r="L60" s="35">
        <f t="shared" si="26"/>
        <v>2.24</v>
      </c>
      <c r="M60" s="56">
        <f t="shared" si="27"/>
        <v>95.023488</v>
      </c>
      <c r="N60" s="57">
        <f t="shared" si="28"/>
        <v>1484.023488</v>
      </c>
      <c r="O60" s="58"/>
      <c r="P60" s="47"/>
    </row>
    <row r="61" ht="16" spans="1:16">
      <c r="A61" s="32">
        <f>IF(F61&lt;&gt;"",1+MAX($A$5:A60),"")</f>
        <v>45</v>
      </c>
      <c r="B61" s="39"/>
      <c r="C61" s="42" t="s">
        <v>76</v>
      </c>
      <c r="D61" s="35">
        <v>3</v>
      </c>
      <c r="E61" s="36">
        <v>0</v>
      </c>
      <c r="F61" s="35">
        <f t="shared" si="29"/>
        <v>3</v>
      </c>
      <c r="G61" s="37" t="s">
        <v>62</v>
      </c>
      <c r="H61" s="38">
        <v>940.99</v>
      </c>
      <c r="I61" s="38">
        <f t="shared" si="25"/>
        <v>2822.97</v>
      </c>
      <c r="J61" s="60">
        <v>2.5</v>
      </c>
      <c r="K61" s="55">
        <v>42.4212</v>
      </c>
      <c r="L61" s="35">
        <f t="shared" si="26"/>
        <v>7.5</v>
      </c>
      <c r="M61" s="56">
        <f t="shared" si="27"/>
        <v>318.159</v>
      </c>
      <c r="N61" s="57">
        <f t="shared" si="28"/>
        <v>3141.129</v>
      </c>
      <c r="O61" s="58"/>
      <c r="P61" s="47"/>
    </row>
    <row r="62" ht="16" spans="1:16">
      <c r="A62" s="32">
        <f>IF(F62&lt;&gt;"",1+MAX($A$5:A61),"")</f>
        <v>46</v>
      </c>
      <c r="B62" s="39"/>
      <c r="C62" s="42" t="s">
        <v>77</v>
      </c>
      <c r="D62" s="35">
        <v>2</v>
      </c>
      <c r="E62" s="36">
        <v>0</v>
      </c>
      <c r="F62" s="35">
        <f t="shared" si="29"/>
        <v>2</v>
      </c>
      <c r="G62" s="37" t="s">
        <v>62</v>
      </c>
      <c r="H62" s="38">
        <v>126.25</v>
      </c>
      <c r="I62" s="38">
        <f t="shared" si="25"/>
        <v>252.5</v>
      </c>
      <c r="J62" s="60">
        <v>0.385</v>
      </c>
      <c r="K62" s="55">
        <v>47.13873</v>
      </c>
      <c r="L62" s="35">
        <f t="shared" si="26"/>
        <v>0.77</v>
      </c>
      <c r="M62" s="56">
        <f t="shared" si="27"/>
        <v>36.2968221</v>
      </c>
      <c r="N62" s="57">
        <f t="shared" si="28"/>
        <v>288.7968221</v>
      </c>
      <c r="O62" s="58"/>
      <c r="P62" s="47"/>
    </row>
    <row r="63" ht="16" spans="1:16">
      <c r="A63" s="32">
        <f>IF(F63&lt;&gt;"",1+MAX($A$5:A62),"")</f>
        <v>47</v>
      </c>
      <c r="B63" s="39"/>
      <c r="C63" s="42" t="s">
        <v>78</v>
      </c>
      <c r="D63" s="35">
        <v>4</v>
      </c>
      <c r="E63" s="36">
        <v>0</v>
      </c>
      <c r="F63" s="35">
        <f t="shared" si="29"/>
        <v>4</v>
      </c>
      <c r="G63" s="37" t="s">
        <v>62</v>
      </c>
      <c r="H63" s="38">
        <v>396.605</v>
      </c>
      <c r="I63" s="38">
        <f t="shared" si="25"/>
        <v>1586.42</v>
      </c>
      <c r="J63" s="60">
        <v>5.466</v>
      </c>
      <c r="K63" s="55">
        <v>42.4212</v>
      </c>
      <c r="L63" s="35">
        <f t="shared" si="26"/>
        <v>21.864</v>
      </c>
      <c r="M63" s="56">
        <f t="shared" si="27"/>
        <v>927.4971168</v>
      </c>
      <c r="N63" s="57">
        <f t="shared" si="28"/>
        <v>2513.9171168</v>
      </c>
      <c r="O63" s="58"/>
      <c r="P63" s="47"/>
    </row>
    <row r="64" ht="16" spans="1:16">
      <c r="A64" s="32">
        <f>IF(F64&lt;&gt;"",1+MAX($A$5:A63),"")</f>
        <v>48</v>
      </c>
      <c r="B64" s="39"/>
      <c r="C64" s="42" t="s">
        <v>79</v>
      </c>
      <c r="D64" s="35">
        <v>1</v>
      </c>
      <c r="E64" s="36">
        <v>0</v>
      </c>
      <c r="F64" s="35">
        <f t="shared" ref="F64:F67" si="30">(1+E64)*D64</f>
        <v>1</v>
      </c>
      <c r="G64" s="37" t="s">
        <v>62</v>
      </c>
      <c r="H64" s="38">
        <v>549.95</v>
      </c>
      <c r="I64" s="38">
        <f t="shared" si="25"/>
        <v>549.95</v>
      </c>
      <c r="J64" s="60">
        <v>3.95</v>
      </c>
      <c r="K64" s="55">
        <v>42.4212</v>
      </c>
      <c r="L64" s="35">
        <f t="shared" si="26"/>
        <v>3.95</v>
      </c>
      <c r="M64" s="56">
        <f t="shared" si="27"/>
        <v>167.56374</v>
      </c>
      <c r="N64" s="57">
        <f t="shared" si="28"/>
        <v>717.51374</v>
      </c>
      <c r="O64" s="58"/>
      <c r="P64" s="47"/>
    </row>
    <row r="65" ht="16" spans="1:16">
      <c r="A65" s="32">
        <f>IF(F65&lt;&gt;"",1+MAX($A$5:A64),"")</f>
        <v>49</v>
      </c>
      <c r="B65" s="39"/>
      <c r="C65" s="42" t="s">
        <v>80</v>
      </c>
      <c r="D65" s="35">
        <v>1</v>
      </c>
      <c r="E65" s="36">
        <v>0</v>
      </c>
      <c r="F65" s="35">
        <f t="shared" si="30"/>
        <v>1</v>
      </c>
      <c r="G65" s="37" t="s">
        <v>62</v>
      </c>
      <c r="H65" s="38">
        <v>385</v>
      </c>
      <c r="I65" s="38">
        <f t="shared" si="25"/>
        <v>385</v>
      </c>
      <c r="J65" s="60">
        <v>1.21</v>
      </c>
      <c r="K65" s="55">
        <v>47.13873</v>
      </c>
      <c r="L65" s="35">
        <f t="shared" si="26"/>
        <v>1.21</v>
      </c>
      <c r="M65" s="56">
        <f t="shared" si="27"/>
        <v>57.0378633</v>
      </c>
      <c r="N65" s="57">
        <f t="shared" si="28"/>
        <v>442.0378633</v>
      </c>
      <c r="O65" s="58"/>
      <c r="P65" s="47"/>
    </row>
    <row r="66" ht="16" spans="1:16">
      <c r="A66" s="32">
        <f>IF(F66&lt;&gt;"",1+MAX($A$5:A65),"")</f>
        <v>50</v>
      </c>
      <c r="B66" s="39"/>
      <c r="C66" s="42" t="s">
        <v>81</v>
      </c>
      <c r="D66" s="35">
        <v>2</v>
      </c>
      <c r="E66" s="36">
        <v>0</v>
      </c>
      <c r="F66" s="35">
        <f t="shared" si="30"/>
        <v>2</v>
      </c>
      <c r="G66" s="37" t="s">
        <v>62</v>
      </c>
      <c r="H66" s="38">
        <v>425</v>
      </c>
      <c r="I66" s="38">
        <f t="shared" si="25"/>
        <v>850</v>
      </c>
      <c r="J66" s="60">
        <v>1.21</v>
      </c>
      <c r="K66" s="55">
        <v>47.13873</v>
      </c>
      <c r="L66" s="35">
        <f t="shared" si="26"/>
        <v>2.42</v>
      </c>
      <c r="M66" s="56">
        <f t="shared" si="27"/>
        <v>114.0757266</v>
      </c>
      <c r="N66" s="57">
        <f t="shared" si="28"/>
        <v>964.0757266</v>
      </c>
      <c r="O66" s="58"/>
      <c r="P66" s="47"/>
    </row>
    <row r="67" ht="16" spans="1:16">
      <c r="A67" s="32">
        <f>IF(F67&lt;&gt;"",1+MAX($A$5:A66),"")</f>
        <v>51</v>
      </c>
      <c r="B67" s="39"/>
      <c r="C67" s="42" t="s">
        <v>82</v>
      </c>
      <c r="D67" s="35">
        <v>2</v>
      </c>
      <c r="E67" s="36">
        <v>0</v>
      </c>
      <c r="F67" s="35">
        <f t="shared" si="30"/>
        <v>2</v>
      </c>
      <c r="G67" s="37" t="s">
        <v>62</v>
      </c>
      <c r="H67" s="38">
        <v>38.68</v>
      </c>
      <c r="I67" s="38">
        <f t="shared" si="25"/>
        <v>77.36</v>
      </c>
      <c r="J67" s="60">
        <v>0.75</v>
      </c>
      <c r="K67" s="55">
        <v>47.13873</v>
      </c>
      <c r="L67" s="35">
        <f t="shared" si="26"/>
        <v>1.5</v>
      </c>
      <c r="M67" s="56">
        <f t="shared" si="27"/>
        <v>70.708095</v>
      </c>
      <c r="N67" s="57">
        <f t="shared" si="28"/>
        <v>148.068095</v>
      </c>
      <c r="O67" s="58"/>
      <c r="P67" s="47"/>
    </row>
    <row r="68" ht="16" spans="1:16">
      <c r="A68" s="32">
        <f>IF(F68&lt;&gt;"",1+MAX($A$5:A67),"")</f>
        <v>52</v>
      </c>
      <c r="B68" s="39"/>
      <c r="C68" s="42" t="s">
        <v>83</v>
      </c>
      <c r="D68" s="35">
        <v>1</v>
      </c>
      <c r="E68" s="36">
        <v>0</v>
      </c>
      <c r="F68" s="35">
        <f t="shared" si="29"/>
        <v>1</v>
      </c>
      <c r="G68" s="37" t="s">
        <v>62</v>
      </c>
      <c r="H68" s="38">
        <v>385</v>
      </c>
      <c r="I68" s="38">
        <f t="shared" si="25"/>
        <v>385</v>
      </c>
      <c r="J68" s="60">
        <v>1.21</v>
      </c>
      <c r="K68" s="55">
        <v>47.13873</v>
      </c>
      <c r="L68" s="35">
        <f t="shared" si="26"/>
        <v>1.21</v>
      </c>
      <c r="M68" s="56">
        <f t="shared" si="27"/>
        <v>57.0378633</v>
      </c>
      <c r="N68" s="57">
        <f t="shared" si="28"/>
        <v>442.0378633</v>
      </c>
      <c r="O68" s="58"/>
      <c r="P68" s="47"/>
    </row>
    <row r="69" ht="16" spans="1:16">
      <c r="A69" s="32">
        <f>IF(F69&lt;&gt;"",1+MAX($A$5:A68),"")</f>
        <v>53</v>
      </c>
      <c r="B69" s="39"/>
      <c r="C69" s="42" t="s">
        <v>84</v>
      </c>
      <c r="D69" s="35">
        <v>2</v>
      </c>
      <c r="E69" s="36">
        <v>0</v>
      </c>
      <c r="F69" s="35">
        <f t="shared" si="29"/>
        <v>2</v>
      </c>
      <c r="G69" s="37" t="s">
        <v>62</v>
      </c>
      <c r="H69" s="38">
        <v>425</v>
      </c>
      <c r="I69" s="38">
        <f t="shared" si="25"/>
        <v>850</v>
      </c>
      <c r="J69" s="60">
        <v>1.21</v>
      </c>
      <c r="K69" s="55">
        <v>47.13873</v>
      </c>
      <c r="L69" s="35">
        <f t="shared" si="26"/>
        <v>2.42</v>
      </c>
      <c r="M69" s="56">
        <f t="shared" si="27"/>
        <v>114.0757266</v>
      </c>
      <c r="N69" s="57">
        <f t="shared" si="28"/>
        <v>964.0757266</v>
      </c>
      <c r="O69" s="58"/>
      <c r="P69" s="47"/>
    </row>
    <row r="70" ht="16" spans="1:16">
      <c r="A70" s="32">
        <f>IF(F70&lt;&gt;"",1+MAX($A$5:A69),"")</f>
        <v>54</v>
      </c>
      <c r="B70" s="39"/>
      <c r="C70" s="42" t="s">
        <v>85</v>
      </c>
      <c r="D70" s="35">
        <v>3</v>
      </c>
      <c r="E70" s="36">
        <v>0</v>
      </c>
      <c r="F70" s="35">
        <f t="shared" si="29"/>
        <v>3</v>
      </c>
      <c r="G70" s="37" t="s">
        <v>62</v>
      </c>
      <c r="H70" s="38">
        <v>459</v>
      </c>
      <c r="I70" s="38">
        <f t="shared" si="25"/>
        <v>1377</v>
      </c>
      <c r="J70" s="60">
        <v>4.276</v>
      </c>
      <c r="K70" s="55">
        <v>42.4212</v>
      </c>
      <c r="L70" s="35">
        <f t="shared" si="26"/>
        <v>12.828</v>
      </c>
      <c r="M70" s="56">
        <f t="shared" si="27"/>
        <v>544.1791536</v>
      </c>
      <c r="N70" s="57">
        <f t="shared" si="28"/>
        <v>1921.1791536</v>
      </c>
      <c r="O70" s="58"/>
      <c r="P70" s="47"/>
    </row>
    <row r="71" ht="16" spans="1:16">
      <c r="A71" s="32">
        <f>IF(F71&lt;&gt;"",1+MAX($A$5:A70),"")</f>
        <v>55</v>
      </c>
      <c r="B71" s="39"/>
      <c r="C71" s="42" t="s">
        <v>86</v>
      </c>
      <c r="D71" s="35">
        <v>1</v>
      </c>
      <c r="E71" s="36">
        <v>0</v>
      </c>
      <c r="F71" s="35">
        <f t="shared" si="24"/>
        <v>1</v>
      </c>
      <c r="G71" s="37" t="s">
        <v>62</v>
      </c>
      <c r="H71" s="38">
        <v>2394</v>
      </c>
      <c r="I71" s="38">
        <f t="shared" si="25"/>
        <v>2394</v>
      </c>
      <c r="J71" s="60">
        <v>5.68</v>
      </c>
      <c r="K71" s="55">
        <v>42.4212</v>
      </c>
      <c r="L71" s="35">
        <f t="shared" si="26"/>
        <v>5.68</v>
      </c>
      <c r="M71" s="56">
        <f t="shared" si="27"/>
        <v>240.952416</v>
      </c>
      <c r="N71" s="57">
        <f t="shared" si="28"/>
        <v>2634.952416</v>
      </c>
      <c r="O71" s="58"/>
      <c r="P71" s="47"/>
    </row>
    <row r="72" ht="16" spans="1:16">
      <c r="A72" s="32">
        <f>IF(F72&lt;&gt;"",1+MAX($A$5:A71),"")</f>
        <v>56</v>
      </c>
      <c r="B72" s="39"/>
      <c r="C72" s="42" t="s">
        <v>87</v>
      </c>
      <c r="D72" s="35">
        <v>1</v>
      </c>
      <c r="E72" s="36">
        <v>0</v>
      </c>
      <c r="F72" s="35">
        <f t="shared" ref="F72:F75" si="31">(1+E72)*D72</f>
        <v>1</v>
      </c>
      <c r="G72" s="37" t="s">
        <v>62</v>
      </c>
      <c r="H72" s="38">
        <v>632.99</v>
      </c>
      <c r="I72" s="38">
        <f t="shared" si="25"/>
        <v>632.99</v>
      </c>
      <c r="J72" s="60">
        <v>5.333</v>
      </c>
      <c r="K72" s="55">
        <v>42.4212</v>
      </c>
      <c r="L72" s="35">
        <f t="shared" si="26"/>
        <v>5.333</v>
      </c>
      <c r="M72" s="56">
        <f t="shared" si="27"/>
        <v>226.2322596</v>
      </c>
      <c r="N72" s="57">
        <f t="shared" si="28"/>
        <v>859.2222596</v>
      </c>
      <c r="O72" s="58"/>
      <c r="P72" s="47"/>
    </row>
    <row r="73" ht="16" spans="1:16">
      <c r="A73" s="32">
        <f>IF(F73&lt;&gt;"",1+MAX($A$5:A72),"")</f>
        <v>57</v>
      </c>
      <c r="B73" s="39"/>
      <c r="C73" s="42" t="s">
        <v>88</v>
      </c>
      <c r="D73" s="35">
        <v>1</v>
      </c>
      <c r="E73" s="36">
        <v>0</v>
      </c>
      <c r="F73" s="35">
        <f t="shared" si="31"/>
        <v>1</v>
      </c>
      <c r="G73" s="37" t="s">
        <v>62</v>
      </c>
      <c r="H73" s="38">
        <v>886.94</v>
      </c>
      <c r="I73" s="38">
        <f t="shared" si="25"/>
        <v>886.94</v>
      </c>
      <c r="J73" s="60">
        <v>4.517</v>
      </c>
      <c r="K73" s="55">
        <v>42.4212</v>
      </c>
      <c r="L73" s="35">
        <f t="shared" si="26"/>
        <v>4.517</v>
      </c>
      <c r="M73" s="56">
        <f t="shared" si="27"/>
        <v>191.6165604</v>
      </c>
      <c r="N73" s="57">
        <f t="shared" si="28"/>
        <v>1078.5565604</v>
      </c>
      <c r="O73" s="58"/>
      <c r="P73" s="47"/>
    </row>
    <row r="74" ht="16" spans="1:16">
      <c r="A74" s="32">
        <f>IF(F74&lt;&gt;"",1+MAX($A$5:A73),"")</f>
        <v>58</v>
      </c>
      <c r="B74" s="39"/>
      <c r="C74" s="42" t="s">
        <v>89</v>
      </c>
      <c r="D74" s="35">
        <v>4</v>
      </c>
      <c r="E74" s="36">
        <v>0</v>
      </c>
      <c r="F74" s="35">
        <f t="shared" si="31"/>
        <v>4</v>
      </c>
      <c r="G74" s="37" t="s">
        <v>62</v>
      </c>
      <c r="H74" s="38">
        <v>886.94</v>
      </c>
      <c r="I74" s="38">
        <f t="shared" si="25"/>
        <v>3547.76</v>
      </c>
      <c r="J74" s="60">
        <v>4.517</v>
      </c>
      <c r="K74" s="55">
        <v>42.4212</v>
      </c>
      <c r="L74" s="35">
        <f t="shared" si="26"/>
        <v>18.068</v>
      </c>
      <c r="M74" s="56">
        <f t="shared" si="27"/>
        <v>766.4662416</v>
      </c>
      <c r="N74" s="57">
        <f t="shared" si="28"/>
        <v>4314.2262416</v>
      </c>
      <c r="O74" s="58"/>
      <c r="P74" s="47"/>
    </row>
    <row r="75" ht="16" spans="1:16">
      <c r="A75" s="32">
        <f>IF(F75&lt;&gt;"",1+MAX($A$5:A74),"")</f>
        <v>59</v>
      </c>
      <c r="B75" s="39"/>
      <c r="C75" s="42" t="s">
        <v>90</v>
      </c>
      <c r="D75" s="35">
        <v>8</v>
      </c>
      <c r="E75" s="36">
        <v>0</v>
      </c>
      <c r="F75" s="35">
        <f t="shared" si="31"/>
        <v>8</v>
      </c>
      <c r="G75" s="37" t="s">
        <v>62</v>
      </c>
      <c r="H75" s="38">
        <v>190.99</v>
      </c>
      <c r="I75" s="38">
        <f t="shared" si="25"/>
        <v>1527.92</v>
      </c>
      <c r="J75" s="60">
        <v>0.8</v>
      </c>
      <c r="K75" s="55">
        <v>47.13873</v>
      </c>
      <c r="L75" s="35">
        <f t="shared" si="26"/>
        <v>6.4</v>
      </c>
      <c r="M75" s="56">
        <f t="shared" si="27"/>
        <v>301.687872</v>
      </c>
      <c r="N75" s="57">
        <f t="shared" si="28"/>
        <v>1829.607872</v>
      </c>
      <c r="O75" s="58"/>
      <c r="P75" s="47"/>
    </row>
    <row r="76" ht="16" spans="1:16">
      <c r="A76" s="32" t="str">
        <f>IF(F76&lt;&gt;"",1+MAX($A$5:A75),"")</f>
        <v/>
      </c>
      <c r="B76" s="39"/>
      <c r="C76" s="42"/>
      <c r="D76" s="35"/>
      <c r="E76" s="36"/>
      <c r="F76" s="35"/>
      <c r="G76" s="37"/>
      <c r="H76" s="38"/>
      <c r="I76" s="38"/>
      <c r="J76" s="60"/>
      <c r="K76" s="55"/>
      <c r="L76" s="35"/>
      <c r="M76" s="56"/>
      <c r="N76" s="57"/>
      <c r="O76" s="58"/>
      <c r="P76" s="47"/>
    </row>
    <row r="77" ht="16" spans="1:16">
      <c r="A77" s="32" t="str">
        <f>IF(F77&lt;&gt;"",1+MAX($A$5:A76),"")</f>
        <v/>
      </c>
      <c r="B77" s="39"/>
      <c r="C77" s="61" t="s">
        <v>91</v>
      </c>
      <c r="D77" s="35"/>
      <c r="E77" s="36"/>
      <c r="F77" s="35"/>
      <c r="G77" s="37"/>
      <c r="H77" s="38"/>
      <c r="I77" s="38"/>
      <c r="J77" s="60"/>
      <c r="K77" s="55"/>
      <c r="L77" s="35"/>
      <c r="M77" s="56"/>
      <c r="N77" s="57"/>
      <c r="O77" s="58"/>
      <c r="P77" s="47"/>
    </row>
    <row r="78" ht="16" spans="1:16">
      <c r="A78" s="32" t="str">
        <f>IF(F78&lt;&gt;"",1+MAX($A$5:A77),"")</f>
        <v/>
      </c>
      <c r="B78" s="39"/>
      <c r="C78" s="42"/>
      <c r="D78" s="35"/>
      <c r="E78" s="36"/>
      <c r="F78" s="35"/>
      <c r="G78" s="37"/>
      <c r="H78" s="38"/>
      <c r="I78" s="38"/>
      <c r="J78" s="60"/>
      <c r="K78" s="55"/>
      <c r="L78" s="35"/>
      <c r="M78" s="56"/>
      <c r="N78" s="57"/>
      <c r="O78" s="58"/>
      <c r="P78" s="47"/>
    </row>
    <row r="79" ht="16" spans="1:16">
      <c r="A79" s="32" t="str">
        <f>IF(F79&lt;&gt;"",1+MAX($A$5:A78),"")</f>
        <v/>
      </c>
      <c r="B79" s="39"/>
      <c r="C79" s="40" t="s">
        <v>26</v>
      </c>
      <c r="D79" s="35"/>
      <c r="E79" s="36"/>
      <c r="F79" s="35"/>
      <c r="G79" s="37"/>
      <c r="H79" s="38"/>
      <c r="I79" s="38"/>
      <c r="J79" s="54"/>
      <c r="K79" s="55"/>
      <c r="L79" s="35"/>
      <c r="M79" s="56"/>
      <c r="N79" s="57"/>
      <c r="O79" s="58"/>
      <c r="P79" s="59"/>
    </row>
    <row r="80" ht="16" spans="1:16">
      <c r="A80" s="32">
        <f>IF(F80&lt;&gt;"",1+MAX($A$5:A79),"")</f>
        <v>60</v>
      </c>
      <c r="B80" s="39"/>
      <c r="C80" s="42" t="s">
        <v>92</v>
      </c>
      <c r="D80" s="35">
        <v>30</v>
      </c>
      <c r="E80" s="36">
        <v>0.05</v>
      </c>
      <c r="F80" s="35">
        <f t="shared" ref="F80:F81" si="32">(1+E80)*D80</f>
        <v>31.5</v>
      </c>
      <c r="G80" s="37" t="s">
        <v>28</v>
      </c>
      <c r="H80" s="38">
        <v>7.55</v>
      </c>
      <c r="I80" s="38">
        <f t="shared" ref="I80:I83" si="33">F80*H80</f>
        <v>237.825</v>
      </c>
      <c r="J80" s="60">
        <v>0.176</v>
      </c>
      <c r="K80" s="55">
        <v>47.13873</v>
      </c>
      <c r="L80" s="35">
        <f t="shared" ref="L80:L83" si="34">J80*F80</f>
        <v>5.544</v>
      </c>
      <c r="M80" s="56">
        <f t="shared" ref="M80:M83" si="35">L80*K80</f>
        <v>261.33711912</v>
      </c>
      <c r="N80" s="57">
        <f t="shared" ref="N80:N83" si="36">M80+I80</f>
        <v>499.16211912</v>
      </c>
      <c r="O80" s="58"/>
      <c r="P80" s="47"/>
    </row>
    <row r="81" ht="16" spans="1:16">
      <c r="A81" s="32">
        <f>IF(F81&lt;&gt;"",1+MAX($A$5:A80),"")</f>
        <v>61</v>
      </c>
      <c r="B81" s="39"/>
      <c r="C81" s="42" t="s">
        <v>93</v>
      </c>
      <c r="D81" s="35">
        <v>325</v>
      </c>
      <c r="E81" s="36">
        <v>0.05</v>
      </c>
      <c r="F81" s="35">
        <f t="shared" si="32"/>
        <v>341.25</v>
      </c>
      <c r="G81" s="37" t="s">
        <v>28</v>
      </c>
      <c r="H81" s="38">
        <v>19.65</v>
      </c>
      <c r="I81" s="38">
        <f t="shared" si="33"/>
        <v>6705.5625</v>
      </c>
      <c r="J81" s="60">
        <v>0.285</v>
      </c>
      <c r="K81" s="55">
        <v>47.13873</v>
      </c>
      <c r="L81" s="35">
        <f t="shared" si="34"/>
        <v>97.25625</v>
      </c>
      <c r="M81" s="56">
        <f t="shared" si="35"/>
        <v>4584.5361095625</v>
      </c>
      <c r="N81" s="57">
        <f t="shared" si="36"/>
        <v>11290.0986095625</v>
      </c>
      <c r="O81" s="58"/>
      <c r="P81" s="47"/>
    </row>
    <row r="82" ht="16" spans="1:16">
      <c r="A82" s="32">
        <f>IF(F82&lt;&gt;"",1+MAX($A$5:A81),"")</f>
        <v>62</v>
      </c>
      <c r="B82" s="39"/>
      <c r="C82" s="42" t="s">
        <v>94</v>
      </c>
      <c r="D82" s="35">
        <v>500</v>
      </c>
      <c r="E82" s="36">
        <v>0.05</v>
      </c>
      <c r="F82" s="35">
        <f t="shared" ref="F82:F83" si="37">(1+E82)*D82</f>
        <v>525</v>
      </c>
      <c r="G82" s="37" t="s">
        <v>28</v>
      </c>
      <c r="H82" s="38">
        <v>14.25</v>
      </c>
      <c r="I82" s="38">
        <f t="shared" si="33"/>
        <v>7481.25</v>
      </c>
      <c r="J82" s="60">
        <v>0.333</v>
      </c>
      <c r="K82" s="55">
        <v>42.4212</v>
      </c>
      <c r="L82" s="35">
        <f t="shared" si="34"/>
        <v>174.825</v>
      </c>
      <c r="M82" s="56">
        <f t="shared" si="35"/>
        <v>7416.28629</v>
      </c>
      <c r="N82" s="57">
        <f t="shared" si="36"/>
        <v>14897.53629</v>
      </c>
      <c r="O82" s="58"/>
      <c r="P82" s="47"/>
    </row>
    <row r="83" ht="16" spans="1:16">
      <c r="A83" s="32">
        <f>IF(F83&lt;&gt;"",1+MAX($A$5:A82),"")</f>
        <v>63</v>
      </c>
      <c r="B83" s="39"/>
      <c r="C83" s="42" t="s">
        <v>95</v>
      </c>
      <c r="D83" s="35">
        <v>185</v>
      </c>
      <c r="E83" s="36">
        <v>0.05</v>
      </c>
      <c r="F83" s="35">
        <f t="shared" si="37"/>
        <v>194.25</v>
      </c>
      <c r="G83" s="37" t="s">
        <v>28</v>
      </c>
      <c r="H83" s="38">
        <v>11.85</v>
      </c>
      <c r="I83" s="38">
        <f t="shared" si="33"/>
        <v>2301.8625</v>
      </c>
      <c r="J83" s="60">
        <v>0.288</v>
      </c>
      <c r="K83" s="55">
        <v>36.97227</v>
      </c>
      <c r="L83" s="35">
        <f t="shared" si="34"/>
        <v>55.944</v>
      </c>
      <c r="M83" s="56">
        <f t="shared" si="35"/>
        <v>2068.37667288</v>
      </c>
      <c r="N83" s="57">
        <f t="shared" si="36"/>
        <v>4370.23917288</v>
      </c>
      <c r="O83" s="58"/>
      <c r="P83" s="47"/>
    </row>
    <row r="84" ht="16" spans="1:16">
      <c r="A84" s="32" t="str">
        <f>IF(F84&lt;&gt;"",1+MAX($A$5:A83),"")</f>
        <v/>
      </c>
      <c r="B84" s="39"/>
      <c r="C84" s="42"/>
      <c r="D84" s="35"/>
      <c r="E84" s="36"/>
      <c r="F84" s="35"/>
      <c r="G84" s="37"/>
      <c r="H84" s="38"/>
      <c r="I84" s="38"/>
      <c r="J84" s="60"/>
      <c r="K84" s="55"/>
      <c r="L84" s="35"/>
      <c r="M84" s="56"/>
      <c r="N84" s="57"/>
      <c r="O84" s="58"/>
      <c r="P84" s="47"/>
    </row>
    <row r="85" ht="16" spans="1:16">
      <c r="A85" s="32" t="str">
        <f>IF(F85&lt;&gt;"",1+MAX($A$5:A84),"")</f>
        <v/>
      </c>
      <c r="B85" s="39"/>
      <c r="C85" s="40" t="s">
        <v>96</v>
      </c>
      <c r="D85" s="35"/>
      <c r="E85" s="36"/>
      <c r="F85" s="35"/>
      <c r="G85" s="37"/>
      <c r="H85" s="38"/>
      <c r="I85" s="38"/>
      <c r="J85" s="54"/>
      <c r="K85" s="55"/>
      <c r="L85" s="35"/>
      <c r="M85" s="56"/>
      <c r="N85" s="57"/>
      <c r="O85" s="58"/>
      <c r="P85" s="59"/>
    </row>
    <row r="86" ht="16" spans="1:16">
      <c r="A86" s="32">
        <f>IF(F86&lt;&gt;"",1+MAX($A$5:A85),"")</f>
        <v>64</v>
      </c>
      <c r="B86" s="39"/>
      <c r="C86" s="42" t="s">
        <v>97</v>
      </c>
      <c r="D86" s="35">
        <v>1</v>
      </c>
      <c r="E86" s="36">
        <v>0</v>
      </c>
      <c r="F86" s="35">
        <f t="shared" ref="F86:F88" si="38">(1+E86)*D86</f>
        <v>1</v>
      </c>
      <c r="G86" s="37" t="s">
        <v>62</v>
      </c>
      <c r="H86" s="38">
        <v>936.99</v>
      </c>
      <c r="I86" s="38">
        <f t="shared" ref="I86:I91" si="39">F86*H86</f>
        <v>936.99</v>
      </c>
      <c r="J86" s="60">
        <v>2.21</v>
      </c>
      <c r="K86" s="55">
        <v>47.13873</v>
      </c>
      <c r="L86" s="35">
        <f t="shared" ref="L86:L91" si="40">J86*F86</f>
        <v>2.21</v>
      </c>
      <c r="M86" s="56">
        <f t="shared" ref="M86:M91" si="41">L86*K86</f>
        <v>104.1765933</v>
      </c>
      <c r="N86" s="57">
        <f t="shared" ref="N86:N91" si="42">M86+I86</f>
        <v>1041.1665933</v>
      </c>
      <c r="O86" s="58"/>
      <c r="P86" s="47"/>
    </row>
    <row r="87" ht="16" spans="1:16">
      <c r="A87" s="32">
        <f>IF(F87&lt;&gt;"",1+MAX($A$5:A86),"")</f>
        <v>65</v>
      </c>
      <c r="B87" s="39"/>
      <c r="C87" s="42" t="s">
        <v>98</v>
      </c>
      <c r="D87" s="35">
        <v>1</v>
      </c>
      <c r="E87" s="36">
        <v>0</v>
      </c>
      <c r="F87" s="35">
        <f t="shared" si="38"/>
        <v>1</v>
      </c>
      <c r="G87" s="37" t="s">
        <v>62</v>
      </c>
      <c r="H87" s="38">
        <v>936.99</v>
      </c>
      <c r="I87" s="38">
        <f t="shared" si="39"/>
        <v>936.99</v>
      </c>
      <c r="J87" s="60">
        <v>2.21</v>
      </c>
      <c r="K87" s="55">
        <v>47.13873</v>
      </c>
      <c r="L87" s="35">
        <f t="shared" si="40"/>
        <v>2.21</v>
      </c>
      <c r="M87" s="56">
        <f t="shared" si="41"/>
        <v>104.1765933</v>
      </c>
      <c r="N87" s="57">
        <f t="shared" si="42"/>
        <v>1041.1665933</v>
      </c>
      <c r="O87" s="58"/>
      <c r="P87" s="47"/>
    </row>
    <row r="88" ht="16" spans="1:16">
      <c r="A88" s="32">
        <f>IF(F88&lt;&gt;"",1+MAX($A$5:A87),"")</f>
        <v>66</v>
      </c>
      <c r="B88" s="39"/>
      <c r="C88" s="42" t="s">
        <v>99</v>
      </c>
      <c r="D88" s="35">
        <v>2</v>
      </c>
      <c r="E88" s="36">
        <v>0</v>
      </c>
      <c r="F88" s="35">
        <f t="shared" si="38"/>
        <v>2</v>
      </c>
      <c r="G88" s="37" t="s">
        <v>62</v>
      </c>
      <c r="H88" s="38">
        <v>297.99</v>
      </c>
      <c r="I88" s="38">
        <f t="shared" si="39"/>
        <v>595.98</v>
      </c>
      <c r="J88" s="60">
        <v>0.5</v>
      </c>
      <c r="K88" s="55">
        <v>47.13873</v>
      </c>
      <c r="L88" s="35">
        <f t="shared" si="40"/>
        <v>1</v>
      </c>
      <c r="M88" s="56">
        <f t="shared" si="41"/>
        <v>47.13873</v>
      </c>
      <c r="N88" s="57">
        <f t="shared" si="42"/>
        <v>643.11873</v>
      </c>
      <c r="O88" s="58"/>
      <c r="P88" s="47"/>
    </row>
    <row r="89" ht="16" spans="1:16">
      <c r="A89" s="32">
        <f>IF(F89&lt;&gt;"",1+MAX($A$5:A88),"")</f>
        <v>67</v>
      </c>
      <c r="B89" s="39"/>
      <c r="C89" s="42" t="s">
        <v>100</v>
      </c>
      <c r="D89" s="35">
        <v>1</v>
      </c>
      <c r="E89" s="36">
        <v>0</v>
      </c>
      <c r="F89" s="35">
        <f t="shared" ref="F89:F91" si="43">(1+E89)*D89</f>
        <v>1</v>
      </c>
      <c r="G89" s="37" t="s">
        <v>62</v>
      </c>
      <c r="H89" s="38">
        <v>501</v>
      </c>
      <c r="I89" s="38">
        <f t="shared" si="39"/>
        <v>501</v>
      </c>
      <c r="J89" s="60">
        <v>4.38</v>
      </c>
      <c r="K89" s="55">
        <v>47.13873</v>
      </c>
      <c r="L89" s="35">
        <f t="shared" si="40"/>
        <v>4.38</v>
      </c>
      <c r="M89" s="56">
        <f t="shared" si="41"/>
        <v>206.4676374</v>
      </c>
      <c r="N89" s="57">
        <f t="shared" si="42"/>
        <v>707.4676374</v>
      </c>
      <c r="O89" s="58"/>
      <c r="P89" s="47"/>
    </row>
    <row r="90" ht="16" spans="1:16">
      <c r="A90" s="32">
        <f>IF(F90&lt;&gt;"",1+MAX($A$5:A89),"")</f>
        <v>68</v>
      </c>
      <c r="B90" s="39"/>
      <c r="C90" s="42" t="s">
        <v>101</v>
      </c>
      <c r="D90" s="35">
        <v>1</v>
      </c>
      <c r="E90" s="36">
        <v>0</v>
      </c>
      <c r="F90" s="35">
        <f t="shared" si="43"/>
        <v>1</v>
      </c>
      <c r="G90" s="37" t="s">
        <v>62</v>
      </c>
      <c r="H90" s="38">
        <v>110</v>
      </c>
      <c r="I90" s="38">
        <f t="shared" si="39"/>
        <v>110</v>
      </c>
      <c r="J90" s="60">
        <v>0.5</v>
      </c>
      <c r="K90" s="55">
        <v>47.13873</v>
      </c>
      <c r="L90" s="35">
        <f t="shared" si="40"/>
        <v>0.5</v>
      </c>
      <c r="M90" s="56">
        <f t="shared" si="41"/>
        <v>23.569365</v>
      </c>
      <c r="N90" s="57">
        <f t="shared" si="42"/>
        <v>133.569365</v>
      </c>
      <c r="O90" s="58"/>
      <c r="P90" s="47"/>
    </row>
    <row r="91" ht="16" spans="1:16">
      <c r="A91" s="32">
        <f>IF(F91&lt;&gt;"",1+MAX($A$5:A90),"")</f>
        <v>69</v>
      </c>
      <c r="B91" s="39"/>
      <c r="C91" s="42" t="s">
        <v>102</v>
      </c>
      <c r="D91" s="35">
        <v>1</v>
      </c>
      <c r="E91" s="36">
        <v>0</v>
      </c>
      <c r="F91" s="35">
        <f t="shared" si="43"/>
        <v>1</v>
      </c>
      <c r="G91" s="37" t="s">
        <v>62</v>
      </c>
      <c r="H91" s="38">
        <v>2075</v>
      </c>
      <c r="I91" s="38">
        <f t="shared" si="39"/>
        <v>2075</v>
      </c>
      <c r="J91" s="60">
        <v>1.333</v>
      </c>
      <c r="K91" s="55">
        <v>47.13873</v>
      </c>
      <c r="L91" s="35">
        <f t="shared" si="40"/>
        <v>1.333</v>
      </c>
      <c r="M91" s="56">
        <f t="shared" si="41"/>
        <v>62.83592709</v>
      </c>
      <c r="N91" s="57">
        <f t="shared" si="42"/>
        <v>2137.83592709</v>
      </c>
      <c r="O91" s="58"/>
      <c r="P91" s="47"/>
    </row>
    <row r="92" ht="16" spans="1:16">
      <c r="A92" s="32" t="str">
        <f>IF(F92&lt;&gt;"",1+MAX($A$5:A91),"")</f>
        <v/>
      </c>
      <c r="B92" s="39"/>
      <c r="C92" s="42"/>
      <c r="D92" s="35"/>
      <c r="E92" s="36"/>
      <c r="F92" s="35"/>
      <c r="G92" s="37"/>
      <c r="H92" s="38"/>
      <c r="I92" s="38"/>
      <c r="J92" s="60"/>
      <c r="K92" s="55"/>
      <c r="L92" s="35"/>
      <c r="M92" s="56"/>
      <c r="N92" s="57"/>
      <c r="O92" s="58"/>
      <c r="P92" s="47"/>
    </row>
    <row r="93" s="3" customFormat="1" ht="18.5" spans="1:16">
      <c r="A93" s="30" t="s">
        <v>103</v>
      </c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52"/>
      <c r="P93" s="53">
        <f>SUM(N94:N147)</f>
        <v>98759.916248739</v>
      </c>
    </row>
    <row r="94" ht="16" spans="1:16">
      <c r="A94" s="32" t="str">
        <f>IF(F94&lt;&gt;"",1+MAX($A$5:A93),"")</f>
        <v/>
      </c>
      <c r="B94" s="33"/>
      <c r="C94" s="34"/>
      <c r="D94" s="35"/>
      <c r="E94" s="36"/>
      <c r="F94" s="35"/>
      <c r="G94" s="37"/>
      <c r="H94" s="38"/>
      <c r="I94" s="38"/>
      <c r="J94" s="54"/>
      <c r="K94" s="55"/>
      <c r="L94" s="35"/>
      <c r="M94" s="56"/>
      <c r="N94" s="57"/>
      <c r="O94" s="58"/>
      <c r="P94" s="47"/>
    </row>
    <row r="95" ht="16" spans="1:16">
      <c r="A95" s="32" t="str">
        <f>IF(F95&lt;&gt;"",1+MAX($A$5:A94),"")</f>
        <v/>
      </c>
      <c r="B95" s="39"/>
      <c r="C95" s="40" t="s">
        <v>104</v>
      </c>
      <c r="D95" s="35"/>
      <c r="E95" s="36"/>
      <c r="F95" s="35"/>
      <c r="G95" s="37"/>
      <c r="H95" s="38"/>
      <c r="I95" s="38"/>
      <c r="J95" s="54"/>
      <c r="K95" s="55"/>
      <c r="L95" s="35"/>
      <c r="M95" s="56"/>
      <c r="N95" s="57"/>
      <c r="O95" s="58"/>
      <c r="P95" s="59"/>
    </row>
    <row r="96" ht="16" spans="1:16">
      <c r="A96" s="32">
        <f>IF(F96&lt;&gt;"",1+MAX($A$5:A95),"")</f>
        <v>70</v>
      </c>
      <c r="B96" s="39"/>
      <c r="C96" s="42" t="s">
        <v>105</v>
      </c>
      <c r="D96" s="35">
        <v>10</v>
      </c>
      <c r="E96" s="36">
        <v>0.05</v>
      </c>
      <c r="F96" s="35">
        <f t="shared" ref="F96:F99" si="44">(1+E96)*D96</f>
        <v>10.5</v>
      </c>
      <c r="G96" s="37" t="s">
        <v>28</v>
      </c>
      <c r="H96" s="38">
        <v>3.92</v>
      </c>
      <c r="I96" s="38">
        <f t="shared" ref="I96:I99" si="45">F96*H96</f>
        <v>41.16</v>
      </c>
      <c r="J96" s="60">
        <v>0.148</v>
      </c>
      <c r="K96" s="55">
        <v>47.13873</v>
      </c>
      <c r="L96" s="35">
        <f t="shared" ref="L96:L99" si="46">J96*F96</f>
        <v>1.554</v>
      </c>
      <c r="M96" s="56">
        <f t="shared" ref="M96:M99" si="47">L96*K96</f>
        <v>73.25358642</v>
      </c>
      <c r="N96" s="57">
        <f t="shared" ref="N96:N99" si="48">M96+I96</f>
        <v>114.41358642</v>
      </c>
      <c r="O96" s="58"/>
      <c r="P96" s="47"/>
    </row>
    <row r="97" ht="16" spans="1:16">
      <c r="A97" s="32">
        <f>IF(F97&lt;&gt;"",1+MAX($A$5:A96),"")</f>
        <v>71</v>
      </c>
      <c r="B97" s="39"/>
      <c r="C97" s="42" t="s">
        <v>106</v>
      </c>
      <c r="D97" s="35">
        <v>10</v>
      </c>
      <c r="E97" s="36">
        <v>0.05</v>
      </c>
      <c r="F97" s="35">
        <f t="shared" si="44"/>
        <v>10.5</v>
      </c>
      <c r="G97" s="37" t="s">
        <v>28</v>
      </c>
      <c r="H97" s="38">
        <v>5.5</v>
      </c>
      <c r="I97" s="38">
        <f t="shared" si="45"/>
        <v>57.75</v>
      </c>
      <c r="J97" s="60">
        <v>0.157</v>
      </c>
      <c r="K97" s="55">
        <v>47.13873</v>
      </c>
      <c r="L97" s="35">
        <f t="shared" si="46"/>
        <v>1.6485</v>
      </c>
      <c r="M97" s="56">
        <f t="shared" si="47"/>
        <v>77.708196405</v>
      </c>
      <c r="N97" s="57">
        <f t="shared" si="48"/>
        <v>135.458196405</v>
      </c>
      <c r="O97" s="58"/>
      <c r="P97" s="47"/>
    </row>
    <row r="98" ht="16" spans="1:16">
      <c r="A98" s="32">
        <f>IF(F98&lt;&gt;"",1+MAX($A$5:A97),"")</f>
        <v>72</v>
      </c>
      <c r="B98" s="39"/>
      <c r="C98" s="42" t="s">
        <v>107</v>
      </c>
      <c r="D98" s="35">
        <v>20</v>
      </c>
      <c r="E98" s="36">
        <v>0.05</v>
      </c>
      <c r="F98" s="35">
        <f t="shared" si="44"/>
        <v>21</v>
      </c>
      <c r="G98" s="37" t="s">
        <v>28</v>
      </c>
      <c r="H98" s="38">
        <v>4.58</v>
      </c>
      <c r="I98" s="38">
        <f t="shared" si="45"/>
        <v>96.18</v>
      </c>
      <c r="J98" s="60">
        <v>0.041</v>
      </c>
      <c r="K98" s="55">
        <v>45.56622</v>
      </c>
      <c r="L98" s="35">
        <f t="shared" si="46"/>
        <v>0.861</v>
      </c>
      <c r="M98" s="56">
        <f t="shared" si="47"/>
        <v>39.23251542</v>
      </c>
      <c r="N98" s="57">
        <f t="shared" si="48"/>
        <v>135.41251542</v>
      </c>
      <c r="O98" s="58"/>
      <c r="P98" s="47"/>
    </row>
    <row r="99" ht="16" spans="1:16">
      <c r="A99" s="32">
        <f>IF(F99&lt;&gt;"",1+MAX($A$5:A98),"")</f>
        <v>73</v>
      </c>
      <c r="B99" s="39"/>
      <c r="C99" s="42" t="s">
        <v>108</v>
      </c>
      <c r="D99" s="35">
        <v>20</v>
      </c>
      <c r="E99" s="36">
        <v>0.05</v>
      </c>
      <c r="F99" s="35">
        <f t="shared" si="44"/>
        <v>21</v>
      </c>
      <c r="G99" s="37" t="s">
        <v>28</v>
      </c>
      <c r="H99" s="38">
        <v>4.58</v>
      </c>
      <c r="I99" s="38">
        <f t="shared" si="45"/>
        <v>96.18</v>
      </c>
      <c r="J99" s="60">
        <v>0.041</v>
      </c>
      <c r="K99" s="55">
        <v>45.56622</v>
      </c>
      <c r="L99" s="35">
        <f t="shared" si="46"/>
        <v>0.861</v>
      </c>
      <c r="M99" s="56">
        <f t="shared" si="47"/>
        <v>39.23251542</v>
      </c>
      <c r="N99" s="57">
        <f t="shared" si="48"/>
        <v>135.41251542</v>
      </c>
      <c r="O99" s="58"/>
      <c r="P99" s="47"/>
    </row>
    <row r="100" ht="16" spans="1:16">
      <c r="A100" s="32" t="str">
        <f>IF(F100&lt;&gt;"",1+MAX($A$5:A99),"")</f>
        <v/>
      </c>
      <c r="B100" s="39"/>
      <c r="C100" s="42"/>
      <c r="D100" s="35"/>
      <c r="E100" s="36"/>
      <c r="F100" s="35"/>
      <c r="G100" s="37"/>
      <c r="H100" s="38"/>
      <c r="I100" s="38"/>
      <c r="J100" s="60"/>
      <c r="K100" s="55"/>
      <c r="L100" s="35"/>
      <c r="M100" s="56"/>
      <c r="N100" s="57"/>
      <c r="O100" s="58"/>
      <c r="P100" s="47"/>
    </row>
    <row r="101" ht="16" spans="1:16">
      <c r="A101" s="32" t="str">
        <f>IF(F101&lt;&gt;"",1+MAX($A$5:A100),"")</f>
        <v/>
      </c>
      <c r="B101" s="39"/>
      <c r="C101" s="40" t="s">
        <v>109</v>
      </c>
      <c r="D101" s="35"/>
      <c r="E101" s="36"/>
      <c r="F101" s="35"/>
      <c r="G101" s="37"/>
      <c r="H101" s="38"/>
      <c r="I101" s="38"/>
      <c r="J101" s="54"/>
      <c r="K101" s="55"/>
      <c r="L101" s="35"/>
      <c r="M101" s="56"/>
      <c r="N101" s="57"/>
      <c r="O101" s="58"/>
      <c r="P101" s="59"/>
    </row>
    <row r="102" ht="16" spans="1:16">
      <c r="A102" s="32">
        <f>IF(F102&lt;&gt;"",1+MAX($A$5:A101),"")</f>
        <v>74</v>
      </c>
      <c r="B102" s="39"/>
      <c r="C102" s="42" t="s">
        <v>110</v>
      </c>
      <c r="D102" s="35">
        <v>60</v>
      </c>
      <c r="E102" s="36">
        <v>0.05</v>
      </c>
      <c r="F102" s="35">
        <f t="shared" ref="F102:F104" si="49">(1+E102)*D102</f>
        <v>63</v>
      </c>
      <c r="G102" s="37" t="s">
        <v>28</v>
      </c>
      <c r="H102" s="38">
        <v>5.91</v>
      </c>
      <c r="I102" s="38">
        <f t="shared" ref="I102:I108" si="50">F102*H102</f>
        <v>372.33</v>
      </c>
      <c r="J102" s="60">
        <v>0.06</v>
      </c>
      <c r="K102" s="55">
        <v>45.56622</v>
      </c>
      <c r="L102" s="35">
        <f t="shared" ref="L102:L108" si="51">J102*F102</f>
        <v>3.78</v>
      </c>
      <c r="M102" s="56">
        <f t="shared" ref="M102:M108" si="52">L102*K102</f>
        <v>172.2403116</v>
      </c>
      <c r="N102" s="57">
        <f t="shared" ref="N102:N108" si="53">M102+I102</f>
        <v>544.5703116</v>
      </c>
      <c r="O102" s="58"/>
      <c r="P102" s="47"/>
    </row>
    <row r="103" ht="16" spans="1:16">
      <c r="A103" s="32">
        <f>IF(F103&lt;&gt;"",1+MAX($A$5:A102),"")</f>
        <v>75</v>
      </c>
      <c r="B103" s="39"/>
      <c r="C103" s="42" t="s">
        <v>111</v>
      </c>
      <c r="D103" s="35">
        <v>10</v>
      </c>
      <c r="E103" s="36">
        <v>0.05</v>
      </c>
      <c r="F103" s="35">
        <f t="shared" si="49"/>
        <v>10.5</v>
      </c>
      <c r="G103" s="37" t="s">
        <v>28</v>
      </c>
      <c r="H103" s="38">
        <v>5.43</v>
      </c>
      <c r="I103" s="38">
        <f t="shared" si="50"/>
        <v>57.015</v>
      </c>
      <c r="J103" s="60">
        <v>0.054</v>
      </c>
      <c r="K103" s="55">
        <v>45.56622</v>
      </c>
      <c r="L103" s="35">
        <f t="shared" si="51"/>
        <v>0.567</v>
      </c>
      <c r="M103" s="56">
        <f t="shared" si="52"/>
        <v>25.83604674</v>
      </c>
      <c r="N103" s="57">
        <f t="shared" si="53"/>
        <v>82.85104674</v>
      </c>
      <c r="O103" s="58"/>
      <c r="P103" s="47"/>
    </row>
    <row r="104" ht="16" spans="1:16">
      <c r="A104" s="32">
        <f>IF(F104&lt;&gt;"",1+MAX($A$5:A103),"")</f>
        <v>76</v>
      </c>
      <c r="B104" s="39"/>
      <c r="C104" s="42" t="s">
        <v>112</v>
      </c>
      <c r="D104" s="35">
        <v>580</v>
      </c>
      <c r="E104" s="36">
        <v>0.05</v>
      </c>
      <c r="F104" s="35">
        <f t="shared" si="49"/>
        <v>609</v>
      </c>
      <c r="G104" s="37" t="s">
        <v>28</v>
      </c>
      <c r="H104" s="38">
        <v>5.91</v>
      </c>
      <c r="I104" s="38">
        <f t="shared" si="50"/>
        <v>3599.19</v>
      </c>
      <c r="J104" s="60">
        <v>0.06</v>
      </c>
      <c r="K104" s="55">
        <v>45.56622</v>
      </c>
      <c r="L104" s="35">
        <f t="shared" si="51"/>
        <v>36.54</v>
      </c>
      <c r="M104" s="56">
        <f t="shared" si="52"/>
        <v>1664.9896788</v>
      </c>
      <c r="N104" s="57">
        <f t="shared" si="53"/>
        <v>5264.1796788</v>
      </c>
      <c r="O104" s="58"/>
      <c r="P104" s="47"/>
    </row>
    <row r="105" ht="16" spans="1:16">
      <c r="A105" s="32">
        <f>IF(F105&lt;&gt;"",1+MAX($A$5:A104),"")</f>
        <v>77</v>
      </c>
      <c r="B105" s="39"/>
      <c r="C105" s="42" t="s">
        <v>113</v>
      </c>
      <c r="D105" s="35">
        <v>60</v>
      </c>
      <c r="E105" s="36">
        <v>0.05</v>
      </c>
      <c r="F105" s="35">
        <f t="shared" ref="F105:F108" si="54">(1+E105)*D105</f>
        <v>63</v>
      </c>
      <c r="G105" s="37" t="s">
        <v>28</v>
      </c>
      <c r="H105" s="38">
        <v>2.34</v>
      </c>
      <c r="I105" s="38">
        <f t="shared" si="50"/>
        <v>147.42</v>
      </c>
      <c r="J105" s="60">
        <v>0.04</v>
      </c>
      <c r="K105" s="55">
        <v>45.56622</v>
      </c>
      <c r="L105" s="35">
        <f t="shared" si="51"/>
        <v>2.52</v>
      </c>
      <c r="M105" s="56">
        <f t="shared" si="52"/>
        <v>114.8268744</v>
      </c>
      <c r="N105" s="57">
        <f t="shared" si="53"/>
        <v>262.2468744</v>
      </c>
      <c r="O105" s="58"/>
      <c r="P105" s="47"/>
    </row>
    <row r="106" ht="16" spans="1:16">
      <c r="A106" s="32">
        <f>IF(F106&lt;&gt;"",1+MAX($A$5:A105),"")</f>
        <v>78</v>
      </c>
      <c r="B106" s="39"/>
      <c r="C106" s="42" t="s">
        <v>114</v>
      </c>
      <c r="D106" s="35">
        <v>260</v>
      </c>
      <c r="E106" s="36">
        <v>0.05</v>
      </c>
      <c r="F106" s="35">
        <f t="shared" si="54"/>
        <v>273</v>
      </c>
      <c r="G106" s="37" t="s">
        <v>28</v>
      </c>
      <c r="H106" s="38">
        <v>5.91</v>
      </c>
      <c r="I106" s="38">
        <f t="shared" si="50"/>
        <v>1613.43</v>
      </c>
      <c r="J106" s="60">
        <v>0.06</v>
      </c>
      <c r="K106" s="55">
        <v>45.56622</v>
      </c>
      <c r="L106" s="35">
        <f t="shared" si="51"/>
        <v>16.38</v>
      </c>
      <c r="M106" s="56">
        <f t="shared" si="52"/>
        <v>746.3746836</v>
      </c>
      <c r="N106" s="57">
        <f t="shared" si="53"/>
        <v>2359.8046836</v>
      </c>
      <c r="O106" s="58"/>
      <c r="P106" s="47"/>
    </row>
    <row r="107" ht="16" spans="1:16">
      <c r="A107" s="32">
        <f>IF(F107&lt;&gt;"",1+MAX($A$5:A106),"")</f>
        <v>79</v>
      </c>
      <c r="B107" s="39"/>
      <c r="C107" s="42" t="s">
        <v>115</v>
      </c>
      <c r="D107" s="35">
        <v>310</v>
      </c>
      <c r="E107" s="36">
        <v>0.05</v>
      </c>
      <c r="F107" s="35">
        <f t="shared" si="54"/>
        <v>325.5</v>
      </c>
      <c r="G107" s="37" t="s">
        <v>28</v>
      </c>
      <c r="H107" s="38">
        <v>5.43</v>
      </c>
      <c r="I107" s="38">
        <f t="shared" si="50"/>
        <v>1767.465</v>
      </c>
      <c r="J107" s="60">
        <v>0.054</v>
      </c>
      <c r="K107" s="55">
        <v>45.56622</v>
      </c>
      <c r="L107" s="35">
        <f t="shared" si="51"/>
        <v>17.577</v>
      </c>
      <c r="M107" s="56">
        <f t="shared" si="52"/>
        <v>800.91744894</v>
      </c>
      <c r="N107" s="57">
        <f t="shared" si="53"/>
        <v>2568.38244894</v>
      </c>
      <c r="O107" s="58"/>
      <c r="P107" s="47"/>
    </row>
    <row r="108" ht="16" spans="1:16">
      <c r="A108" s="32">
        <f>IF(F108&lt;&gt;"",1+MAX($A$5:A107),"")</f>
        <v>80</v>
      </c>
      <c r="B108" s="39"/>
      <c r="C108" s="42" t="s">
        <v>116</v>
      </c>
      <c r="D108" s="35">
        <v>1</v>
      </c>
      <c r="E108" s="36">
        <v>0</v>
      </c>
      <c r="F108" s="35">
        <f t="shared" si="54"/>
        <v>1</v>
      </c>
      <c r="G108" s="37" t="s">
        <v>55</v>
      </c>
      <c r="H108" s="38">
        <v>4383.045</v>
      </c>
      <c r="I108" s="38">
        <f t="shared" si="50"/>
        <v>4383.045</v>
      </c>
      <c r="J108" s="60">
        <v>44.889</v>
      </c>
      <c r="K108" s="55">
        <v>45.56622</v>
      </c>
      <c r="L108" s="35">
        <f t="shared" si="51"/>
        <v>44.889</v>
      </c>
      <c r="M108" s="56">
        <f t="shared" si="52"/>
        <v>2045.42204958</v>
      </c>
      <c r="N108" s="57">
        <f t="shared" si="53"/>
        <v>6428.46704958</v>
      </c>
      <c r="O108" s="58"/>
      <c r="P108" s="47"/>
    </row>
    <row r="109" ht="16" spans="1:16">
      <c r="A109" s="32" t="str">
        <f>IF(F109&lt;&gt;"",1+MAX($A$5:A108),"")</f>
        <v/>
      </c>
      <c r="B109" s="39"/>
      <c r="C109" s="42"/>
      <c r="D109" s="35"/>
      <c r="E109" s="36"/>
      <c r="F109" s="35"/>
      <c r="G109" s="37"/>
      <c r="H109" s="38"/>
      <c r="I109" s="38"/>
      <c r="J109" s="60"/>
      <c r="K109" s="55"/>
      <c r="L109" s="35"/>
      <c r="M109" s="56"/>
      <c r="N109" s="57"/>
      <c r="O109" s="58"/>
      <c r="P109" s="47"/>
    </row>
    <row r="110" ht="16" spans="1:16">
      <c r="A110" s="32" t="str">
        <f>IF(F110&lt;&gt;"",1+MAX($A$5:A109),"")</f>
        <v/>
      </c>
      <c r="B110" s="39"/>
      <c r="C110" s="40" t="s">
        <v>117</v>
      </c>
      <c r="D110" s="35"/>
      <c r="E110" s="36"/>
      <c r="F110" s="35"/>
      <c r="G110" s="37"/>
      <c r="H110" s="38"/>
      <c r="I110" s="38"/>
      <c r="J110" s="54"/>
      <c r="K110" s="55"/>
      <c r="L110" s="35"/>
      <c r="M110" s="56"/>
      <c r="N110" s="57"/>
      <c r="O110" s="58"/>
      <c r="P110" s="59"/>
    </row>
    <row r="111" ht="16" spans="1:16">
      <c r="A111" s="32">
        <f>IF(F111&lt;&gt;"",1+MAX($A$5:A110),"")</f>
        <v>81</v>
      </c>
      <c r="B111" s="39"/>
      <c r="C111" s="62" t="s">
        <v>118</v>
      </c>
      <c r="D111" s="35">
        <v>55</v>
      </c>
      <c r="E111" s="36">
        <v>0</v>
      </c>
      <c r="F111" s="35">
        <f t="shared" ref="F111" si="55">(1+E111)*D111</f>
        <v>55</v>
      </c>
      <c r="G111" s="37" t="s">
        <v>62</v>
      </c>
      <c r="H111" s="38">
        <v>46</v>
      </c>
      <c r="I111" s="38">
        <f t="shared" ref="I111" si="56">F111*H111</f>
        <v>2530</v>
      </c>
      <c r="J111" s="60">
        <v>0.381</v>
      </c>
      <c r="K111" s="55">
        <v>45.56622</v>
      </c>
      <c r="L111" s="35">
        <f t="shared" ref="L111" si="57">J111*F111</f>
        <v>20.955</v>
      </c>
      <c r="M111" s="56">
        <f t="shared" ref="M111" si="58">L111*K111</f>
        <v>954.8401401</v>
      </c>
      <c r="N111" s="57">
        <f t="shared" ref="N111" si="59">M111+I111</f>
        <v>3484.8401401</v>
      </c>
      <c r="O111" s="58"/>
      <c r="P111" s="47"/>
    </row>
    <row r="112" ht="16" spans="1:16">
      <c r="A112" s="32" t="str">
        <f>IF(F112&lt;&gt;"",1+MAX($A$5:A111),"")</f>
        <v/>
      </c>
      <c r="B112" s="39"/>
      <c r="C112" s="42"/>
      <c r="D112" s="35"/>
      <c r="E112" s="36"/>
      <c r="F112" s="35"/>
      <c r="G112" s="37"/>
      <c r="H112" s="38"/>
      <c r="I112" s="38"/>
      <c r="J112" s="60"/>
      <c r="K112" s="55"/>
      <c r="L112" s="35"/>
      <c r="M112" s="56"/>
      <c r="N112" s="57"/>
      <c r="O112" s="58"/>
      <c r="P112" s="47"/>
    </row>
    <row r="113" ht="16" spans="1:16">
      <c r="A113" s="32" t="str">
        <f>IF(F113&lt;&gt;"",1+MAX($A$5:A112),"")</f>
        <v/>
      </c>
      <c r="B113" s="39"/>
      <c r="C113" s="40" t="s">
        <v>119</v>
      </c>
      <c r="D113" s="35"/>
      <c r="E113" s="36"/>
      <c r="F113" s="35"/>
      <c r="G113" s="37"/>
      <c r="H113" s="38"/>
      <c r="I113" s="38"/>
      <c r="J113" s="54"/>
      <c r="K113" s="55"/>
      <c r="L113" s="35"/>
      <c r="M113" s="56"/>
      <c r="N113" s="57"/>
      <c r="O113" s="58"/>
      <c r="P113" s="59"/>
    </row>
    <row r="114" ht="16" spans="1:16">
      <c r="A114" s="32">
        <f>IF(F114&lt;&gt;"",1+MAX($A$5:A113),"")</f>
        <v>82</v>
      </c>
      <c r="B114" s="39"/>
      <c r="C114" s="62" t="s">
        <v>120</v>
      </c>
      <c r="D114" s="35">
        <v>29</v>
      </c>
      <c r="E114" s="36">
        <v>0</v>
      </c>
      <c r="F114" s="35">
        <f t="shared" ref="F114" si="60">(1+E114)*D114</f>
        <v>29</v>
      </c>
      <c r="G114" s="37" t="s">
        <v>62</v>
      </c>
      <c r="H114" s="38">
        <v>79</v>
      </c>
      <c r="I114" s="38">
        <f t="shared" ref="I114:I124" si="61">F114*H114</f>
        <v>2291</v>
      </c>
      <c r="J114" s="60">
        <v>0.52</v>
      </c>
      <c r="K114" s="55">
        <v>45.56622</v>
      </c>
      <c r="L114" s="35">
        <f t="shared" ref="L114:L124" si="62">J114*F114</f>
        <v>15.08</v>
      </c>
      <c r="M114" s="56">
        <f t="shared" ref="M114:M124" si="63">L114*K114</f>
        <v>687.1385976</v>
      </c>
      <c r="N114" s="57">
        <f t="shared" ref="N114:N124" si="64">M114+I114</f>
        <v>2978.1385976</v>
      </c>
      <c r="O114" s="58"/>
      <c r="P114" s="47"/>
    </row>
    <row r="115" ht="16" spans="1:16">
      <c r="A115" s="32">
        <f>IF(F115&lt;&gt;"",1+MAX($A$5:A114),"")</f>
        <v>83</v>
      </c>
      <c r="B115" s="39"/>
      <c r="C115" s="62" t="s">
        <v>121</v>
      </c>
      <c r="D115" s="35">
        <v>1</v>
      </c>
      <c r="E115" s="36">
        <v>0</v>
      </c>
      <c r="F115" s="35">
        <f t="shared" ref="F115:F121" si="65">(1+E115)*D115</f>
        <v>1</v>
      </c>
      <c r="G115" s="37" t="s">
        <v>62</v>
      </c>
      <c r="H115" s="38">
        <v>31</v>
      </c>
      <c r="I115" s="38">
        <f t="shared" si="61"/>
        <v>31</v>
      </c>
      <c r="J115" s="60">
        <v>0.337</v>
      </c>
      <c r="K115" s="55">
        <v>45.56622</v>
      </c>
      <c r="L115" s="35">
        <f t="shared" si="62"/>
        <v>0.337</v>
      </c>
      <c r="M115" s="56">
        <f t="shared" si="63"/>
        <v>15.35581614</v>
      </c>
      <c r="N115" s="57">
        <f t="shared" si="64"/>
        <v>46.35581614</v>
      </c>
      <c r="O115" s="58"/>
      <c r="P115" s="47"/>
    </row>
    <row r="116" ht="16" spans="1:16">
      <c r="A116" s="32">
        <f>IF(F116&lt;&gt;"",1+MAX($A$5:A115),"")</f>
        <v>84</v>
      </c>
      <c r="B116" s="39"/>
      <c r="C116" s="62" t="s">
        <v>122</v>
      </c>
      <c r="D116" s="35">
        <v>2</v>
      </c>
      <c r="E116" s="36">
        <v>0</v>
      </c>
      <c r="F116" s="35">
        <f t="shared" si="65"/>
        <v>2</v>
      </c>
      <c r="G116" s="37" t="s">
        <v>62</v>
      </c>
      <c r="H116" s="38">
        <v>28</v>
      </c>
      <c r="I116" s="38">
        <f t="shared" si="61"/>
        <v>56</v>
      </c>
      <c r="J116" s="60">
        <v>0.337</v>
      </c>
      <c r="K116" s="55">
        <v>45.56622</v>
      </c>
      <c r="L116" s="35">
        <f t="shared" si="62"/>
        <v>0.674</v>
      </c>
      <c r="M116" s="56">
        <f t="shared" si="63"/>
        <v>30.71163228</v>
      </c>
      <c r="N116" s="57">
        <f t="shared" si="64"/>
        <v>86.71163228</v>
      </c>
      <c r="O116" s="58"/>
      <c r="P116" s="47"/>
    </row>
    <row r="117" ht="16" spans="1:16">
      <c r="A117" s="32">
        <f>IF(F117&lt;&gt;"",1+MAX($A$5:A116),"")</f>
        <v>85</v>
      </c>
      <c r="B117" s="39"/>
      <c r="C117" s="62" t="s">
        <v>123</v>
      </c>
      <c r="D117" s="35">
        <v>4</v>
      </c>
      <c r="E117" s="36">
        <v>0</v>
      </c>
      <c r="F117" s="35">
        <f t="shared" si="65"/>
        <v>4</v>
      </c>
      <c r="G117" s="37" t="s">
        <v>62</v>
      </c>
      <c r="H117" s="38">
        <v>18</v>
      </c>
      <c r="I117" s="38">
        <f t="shared" si="61"/>
        <v>72</v>
      </c>
      <c r="J117" s="60">
        <v>0.307</v>
      </c>
      <c r="K117" s="55">
        <v>45.56622</v>
      </c>
      <c r="L117" s="35">
        <f t="shared" si="62"/>
        <v>1.228</v>
      </c>
      <c r="M117" s="56">
        <f t="shared" si="63"/>
        <v>55.95531816</v>
      </c>
      <c r="N117" s="57">
        <f t="shared" si="64"/>
        <v>127.95531816</v>
      </c>
      <c r="O117" s="58"/>
      <c r="P117" s="47"/>
    </row>
    <row r="118" ht="16" spans="1:16">
      <c r="A118" s="32">
        <f>IF(F118&lt;&gt;"",1+MAX($A$5:A117),"")</f>
        <v>86</v>
      </c>
      <c r="B118" s="39"/>
      <c r="C118" s="62" t="s">
        <v>124</v>
      </c>
      <c r="D118" s="35">
        <v>1</v>
      </c>
      <c r="E118" s="36">
        <v>0</v>
      </c>
      <c r="F118" s="35">
        <f t="shared" si="65"/>
        <v>1</v>
      </c>
      <c r="G118" s="37" t="s">
        <v>62</v>
      </c>
      <c r="H118" s="38">
        <v>27</v>
      </c>
      <c r="I118" s="38">
        <f t="shared" si="61"/>
        <v>27</v>
      </c>
      <c r="J118" s="60">
        <v>0.307</v>
      </c>
      <c r="K118" s="55">
        <v>45.56622</v>
      </c>
      <c r="L118" s="35">
        <f t="shared" si="62"/>
        <v>0.307</v>
      </c>
      <c r="M118" s="56">
        <f t="shared" si="63"/>
        <v>13.98882954</v>
      </c>
      <c r="N118" s="57">
        <f t="shared" si="64"/>
        <v>40.98882954</v>
      </c>
      <c r="O118" s="58"/>
      <c r="P118" s="47"/>
    </row>
    <row r="119" ht="16" spans="1:16">
      <c r="A119" s="32">
        <f>IF(F119&lt;&gt;"",1+MAX($A$5:A118),"")</f>
        <v>87</v>
      </c>
      <c r="B119" s="39"/>
      <c r="C119" s="62" t="s">
        <v>125</v>
      </c>
      <c r="D119" s="35">
        <v>1</v>
      </c>
      <c r="E119" s="36">
        <v>0</v>
      </c>
      <c r="F119" s="35">
        <f t="shared" si="65"/>
        <v>1</v>
      </c>
      <c r="G119" s="37" t="s">
        <v>62</v>
      </c>
      <c r="H119" s="38">
        <v>55</v>
      </c>
      <c r="I119" s="38">
        <f t="shared" si="61"/>
        <v>55</v>
      </c>
      <c r="J119" s="60">
        <v>0.7</v>
      </c>
      <c r="K119" s="55">
        <v>45.56622</v>
      </c>
      <c r="L119" s="35">
        <f t="shared" si="62"/>
        <v>0.7</v>
      </c>
      <c r="M119" s="56">
        <f t="shared" si="63"/>
        <v>31.896354</v>
      </c>
      <c r="N119" s="57">
        <f t="shared" si="64"/>
        <v>86.896354</v>
      </c>
      <c r="O119" s="58"/>
      <c r="P119" s="47"/>
    </row>
    <row r="120" ht="16" spans="1:16">
      <c r="A120" s="32">
        <f>IF(F120&lt;&gt;"",1+MAX($A$5:A119),"")</f>
        <v>88</v>
      </c>
      <c r="B120" s="39"/>
      <c r="C120" s="62" t="s">
        <v>126</v>
      </c>
      <c r="D120" s="35">
        <v>35</v>
      </c>
      <c r="E120" s="36">
        <v>0</v>
      </c>
      <c r="F120" s="35">
        <f t="shared" si="65"/>
        <v>35</v>
      </c>
      <c r="G120" s="37" t="s">
        <v>62</v>
      </c>
      <c r="H120" s="38">
        <v>61</v>
      </c>
      <c r="I120" s="38">
        <f t="shared" si="61"/>
        <v>2135</v>
      </c>
      <c r="J120" s="60">
        <v>0.779</v>
      </c>
      <c r="K120" s="55">
        <v>45.56622</v>
      </c>
      <c r="L120" s="35">
        <f t="shared" si="62"/>
        <v>27.265</v>
      </c>
      <c r="M120" s="56">
        <f t="shared" si="63"/>
        <v>1242.3629883</v>
      </c>
      <c r="N120" s="57">
        <f t="shared" si="64"/>
        <v>3377.3629883</v>
      </c>
      <c r="O120" s="58"/>
      <c r="P120" s="47"/>
    </row>
    <row r="121" ht="16" spans="1:16">
      <c r="A121" s="32">
        <f>IF(F121&lt;&gt;"",1+MAX($A$5:A120),"")</f>
        <v>89</v>
      </c>
      <c r="B121" s="39"/>
      <c r="C121" s="62" t="s">
        <v>127</v>
      </c>
      <c r="D121" s="35">
        <v>3</v>
      </c>
      <c r="E121" s="36">
        <v>0</v>
      </c>
      <c r="F121" s="35">
        <f t="shared" si="65"/>
        <v>3</v>
      </c>
      <c r="G121" s="37" t="s">
        <v>62</v>
      </c>
      <c r="H121" s="38">
        <v>61</v>
      </c>
      <c r="I121" s="38">
        <f t="shared" si="61"/>
        <v>183</v>
      </c>
      <c r="J121" s="60">
        <v>0.779</v>
      </c>
      <c r="K121" s="55">
        <v>45.56622</v>
      </c>
      <c r="L121" s="35">
        <f t="shared" si="62"/>
        <v>2.337</v>
      </c>
      <c r="M121" s="56">
        <f t="shared" si="63"/>
        <v>106.48825614</v>
      </c>
      <c r="N121" s="57">
        <f t="shared" si="64"/>
        <v>289.48825614</v>
      </c>
      <c r="O121" s="58"/>
      <c r="P121" s="47"/>
    </row>
    <row r="122" ht="16" spans="1:16">
      <c r="A122" s="32">
        <f>IF(F122&lt;&gt;"",1+MAX($A$5:A121),"")</f>
        <v>90</v>
      </c>
      <c r="B122" s="39"/>
      <c r="C122" s="62" t="s">
        <v>128</v>
      </c>
      <c r="D122" s="35">
        <v>6</v>
      </c>
      <c r="E122" s="36">
        <v>0</v>
      </c>
      <c r="F122" s="35">
        <f t="shared" ref="F122:F124" si="66">(1+E122)*D122</f>
        <v>6</v>
      </c>
      <c r="G122" s="37" t="s">
        <v>62</v>
      </c>
      <c r="H122" s="38">
        <v>46</v>
      </c>
      <c r="I122" s="38">
        <f t="shared" si="61"/>
        <v>276</v>
      </c>
      <c r="J122" s="60">
        <v>0.666</v>
      </c>
      <c r="K122" s="55">
        <v>45.56622</v>
      </c>
      <c r="L122" s="35">
        <f t="shared" si="62"/>
        <v>3.996</v>
      </c>
      <c r="M122" s="56">
        <f t="shared" si="63"/>
        <v>182.08261512</v>
      </c>
      <c r="N122" s="57">
        <f t="shared" si="64"/>
        <v>458.08261512</v>
      </c>
      <c r="O122" s="58"/>
      <c r="P122" s="47"/>
    </row>
    <row r="123" ht="16" spans="1:16">
      <c r="A123" s="32">
        <f>IF(F123&lt;&gt;"",1+MAX($A$5:A122),"")</f>
        <v>91</v>
      </c>
      <c r="B123" s="39"/>
      <c r="C123" s="62" t="s">
        <v>129</v>
      </c>
      <c r="D123" s="35">
        <v>1</v>
      </c>
      <c r="E123" s="36">
        <v>0</v>
      </c>
      <c r="F123" s="35">
        <f t="shared" si="66"/>
        <v>1</v>
      </c>
      <c r="G123" s="37" t="s">
        <v>62</v>
      </c>
      <c r="H123" s="38">
        <v>61</v>
      </c>
      <c r="I123" s="38">
        <f t="shared" si="61"/>
        <v>61</v>
      </c>
      <c r="J123" s="60">
        <v>0.779</v>
      </c>
      <c r="K123" s="55">
        <v>45.56622</v>
      </c>
      <c r="L123" s="35">
        <f t="shared" si="62"/>
        <v>0.779</v>
      </c>
      <c r="M123" s="56">
        <f t="shared" si="63"/>
        <v>35.49608538</v>
      </c>
      <c r="N123" s="57">
        <f t="shared" si="64"/>
        <v>96.49608538</v>
      </c>
      <c r="O123" s="58"/>
      <c r="P123" s="47"/>
    </row>
    <row r="124" ht="16" spans="1:16">
      <c r="A124" s="32">
        <f>IF(F124&lt;&gt;"",1+MAX($A$5:A123),"")</f>
        <v>92</v>
      </c>
      <c r="B124" s="39"/>
      <c r="C124" s="62" t="s">
        <v>130</v>
      </c>
      <c r="D124" s="35">
        <v>2</v>
      </c>
      <c r="E124" s="36">
        <v>0</v>
      </c>
      <c r="F124" s="35">
        <f t="shared" si="66"/>
        <v>2</v>
      </c>
      <c r="G124" s="37" t="s">
        <v>62</v>
      </c>
      <c r="H124" s="38">
        <v>65</v>
      </c>
      <c r="I124" s="38">
        <f t="shared" si="61"/>
        <v>130</v>
      </c>
      <c r="J124" s="60">
        <v>0.779</v>
      </c>
      <c r="K124" s="55">
        <v>45.56622</v>
      </c>
      <c r="L124" s="35">
        <f t="shared" si="62"/>
        <v>1.558</v>
      </c>
      <c r="M124" s="56">
        <f t="shared" si="63"/>
        <v>70.99217076</v>
      </c>
      <c r="N124" s="57">
        <f t="shared" si="64"/>
        <v>200.99217076</v>
      </c>
      <c r="O124" s="58"/>
      <c r="P124" s="47"/>
    </row>
    <row r="125" ht="16" spans="1:16">
      <c r="A125" s="32" t="str">
        <f>IF(F125&lt;&gt;"",1+MAX($A$5:A124),"")</f>
        <v/>
      </c>
      <c r="B125" s="39"/>
      <c r="C125" s="62"/>
      <c r="D125" s="35"/>
      <c r="E125" s="36"/>
      <c r="F125" s="35"/>
      <c r="G125" s="37"/>
      <c r="H125" s="38"/>
      <c r="I125" s="38"/>
      <c r="J125" s="60"/>
      <c r="K125" s="55"/>
      <c r="L125" s="35"/>
      <c r="M125" s="56"/>
      <c r="N125" s="57"/>
      <c r="O125" s="58"/>
      <c r="P125" s="47"/>
    </row>
    <row r="126" ht="16" spans="1:16">
      <c r="A126" s="32" t="str">
        <f>IF(F126&lt;&gt;"",1+MAX($A$5:A125),"")</f>
        <v/>
      </c>
      <c r="B126" s="39"/>
      <c r="C126" s="40" t="s">
        <v>131</v>
      </c>
      <c r="D126" s="35"/>
      <c r="E126" s="36"/>
      <c r="F126" s="35"/>
      <c r="G126" s="37"/>
      <c r="H126" s="38"/>
      <c r="I126" s="38"/>
      <c r="J126" s="54"/>
      <c r="K126" s="55"/>
      <c r="L126" s="35"/>
      <c r="M126" s="56"/>
      <c r="N126" s="57"/>
      <c r="O126" s="58"/>
      <c r="P126" s="59"/>
    </row>
    <row r="127" ht="16" spans="1:16">
      <c r="A127" s="32">
        <f>IF(F127&lt;&gt;"",1+MAX($A$5:A126),"")</f>
        <v>93</v>
      </c>
      <c r="B127" s="39"/>
      <c r="C127" s="62" t="s">
        <v>132</v>
      </c>
      <c r="D127" s="35">
        <v>1</v>
      </c>
      <c r="E127" s="36">
        <v>0</v>
      </c>
      <c r="F127" s="35">
        <f t="shared" ref="F127" si="67">(1+E127)*D127</f>
        <v>1</v>
      </c>
      <c r="G127" s="37" t="s">
        <v>62</v>
      </c>
      <c r="H127" s="38">
        <v>2100</v>
      </c>
      <c r="I127" s="38">
        <f t="shared" ref="I127:I136" si="68">F127*H127</f>
        <v>2100</v>
      </c>
      <c r="J127" s="60">
        <v>17.501</v>
      </c>
      <c r="K127" s="55">
        <v>43.1526</v>
      </c>
      <c r="L127" s="35">
        <f t="shared" ref="L127:L136" si="69">J127*F127</f>
        <v>17.501</v>
      </c>
      <c r="M127" s="56">
        <f t="shared" ref="M127:M136" si="70">L127*K127</f>
        <v>755.2136526</v>
      </c>
      <c r="N127" s="57">
        <f t="shared" ref="N127:N136" si="71">M127+I127</f>
        <v>2855.2136526</v>
      </c>
      <c r="O127" s="58"/>
      <c r="P127" s="47"/>
    </row>
    <row r="128" ht="16" spans="1:16">
      <c r="A128" s="32">
        <f>IF(F128&lt;&gt;"",1+MAX($A$5:A127),"")</f>
        <v>94</v>
      </c>
      <c r="B128" s="39"/>
      <c r="C128" s="62" t="s">
        <v>133</v>
      </c>
      <c r="D128" s="35">
        <v>1</v>
      </c>
      <c r="E128" s="36">
        <v>0</v>
      </c>
      <c r="F128" s="35">
        <f t="shared" ref="F128:F136" si="72">(1+E128)*D128</f>
        <v>1</v>
      </c>
      <c r="G128" s="37" t="s">
        <v>62</v>
      </c>
      <c r="H128" s="38">
        <v>2100</v>
      </c>
      <c r="I128" s="38">
        <f t="shared" si="68"/>
        <v>2100</v>
      </c>
      <c r="J128" s="60">
        <v>17.501</v>
      </c>
      <c r="K128" s="55">
        <v>43.1526</v>
      </c>
      <c r="L128" s="35">
        <f t="shared" si="69"/>
        <v>17.501</v>
      </c>
      <c r="M128" s="56">
        <f t="shared" si="70"/>
        <v>755.2136526</v>
      </c>
      <c r="N128" s="57">
        <f t="shared" si="71"/>
        <v>2855.2136526</v>
      </c>
      <c r="O128" s="58"/>
      <c r="P128" s="47"/>
    </row>
    <row r="129" ht="16" spans="1:16">
      <c r="A129" s="32">
        <f>IF(F129&lt;&gt;"",1+MAX($A$5:A128),"")</f>
        <v>95</v>
      </c>
      <c r="B129" s="39"/>
      <c r="C129" s="62" t="s">
        <v>134</v>
      </c>
      <c r="D129" s="35">
        <v>1</v>
      </c>
      <c r="E129" s="36">
        <v>0</v>
      </c>
      <c r="F129" s="35">
        <f t="shared" si="72"/>
        <v>1</v>
      </c>
      <c r="G129" s="37" t="s">
        <v>62</v>
      </c>
      <c r="H129" s="38">
        <v>2900</v>
      </c>
      <c r="I129" s="38">
        <f t="shared" si="68"/>
        <v>2900</v>
      </c>
      <c r="J129" s="60">
        <v>22.881</v>
      </c>
      <c r="K129" s="55">
        <v>43.1526</v>
      </c>
      <c r="L129" s="35">
        <f t="shared" si="69"/>
        <v>22.881</v>
      </c>
      <c r="M129" s="56">
        <f t="shared" si="70"/>
        <v>987.3746406</v>
      </c>
      <c r="N129" s="57">
        <f t="shared" si="71"/>
        <v>3887.3746406</v>
      </c>
      <c r="O129" s="58"/>
      <c r="P129" s="47"/>
    </row>
    <row r="130" ht="16" spans="1:16">
      <c r="A130" s="32">
        <f>IF(F130&lt;&gt;"",1+MAX($A$5:A129),"")</f>
        <v>96</v>
      </c>
      <c r="B130" s="39"/>
      <c r="C130" s="62" t="s">
        <v>135</v>
      </c>
      <c r="D130" s="35">
        <v>1</v>
      </c>
      <c r="E130" s="36">
        <v>0</v>
      </c>
      <c r="F130" s="35">
        <f t="shared" si="72"/>
        <v>1</v>
      </c>
      <c r="G130" s="37" t="s">
        <v>62</v>
      </c>
      <c r="H130" s="38">
        <v>5725</v>
      </c>
      <c r="I130" s="38">
        <f t="shared" si="68"/>
        <v>5725</v>
      </c>
      <c r="J130" s="60">
        <v>32.203</v>
      </c>
      <c r="K130" s="55">
        <v>43.1526</v>
      </c>
      <c r="L130" s="35">
        <f t="shared" si="69"/>
        <v>32.203</v>
      </c>
      <c r="M130" s="56">
        <f t="shared" si="70"/>
        <v>1389.6431778</v>
      </c>
      <c r="N130" s="57">
        <f t="shared" si="71"/>
        <v>7114.6431778</v>
      </c>
      <c r="O130" s="58"/>
      <c r="P130" s="47"/>
    </row>
    <row r="131" ht="16" spans="1:16">
      <c r="A131" s="32">
        <f>IF(F131&lt;&gt;"",1+MAX($A$5:A130),"")</f>
        <v>97</v>
      </c>
      <c r="B131" s="39"/>
      <c r="C131" s="62" t="s">
        <v>136</v>
      </c>
      <c r="D131" s="35">
        <v>1</v>
      </c>
      <c r="E131" s="36">
        <v>0</v>
      </c>
      <c r="F131" s="35">
        <f t="shared" si="72"/>
        <v>1</v>
      </c>
      <c r="G131" s="37" t="s">
        <v>62</v>
      </c>
      <c r="H131" s="38">
        <v>5125</v>
      </c>
      <c r="I131" s="38">
        <f t="shared" si="68"/>
        <v>5125</v>
      </c>
      <c r="J131" s="60">
        <v>30.932</v>
      </c>
      <c r="K131" s="55">
        <v>43.1526</v>
      </c>
      <c r="L131" s="35">
        <f t="shared" si="69"/>
        <v>30.932</v>
      </c>
      <c r="M131" s="56">
        <f t="shared" si="70"/>
        <v>1334.7962232</v>
      </c>
      <c r="N131" s="57">
        <f t="shared" si="71"/>
        <v>6459.7962232</v>
      </c>
      <c r="O131" s="58"/>
      <c r="P131" s="47"/>
    </row>
    <row r="132" ht="16" spans="1:16">
      <c r="A132" s="32">
        <f>IF(F132&lt;&gt;"",1+MAX($A$5:A131),"")</f>
        <v>98</v>
      </c>
      <c r="B132" s="39"/>
      <c r="C132" s="62" t="s">
        <v>137</v>
      </c>
      <c r="D132" s="35">
        <v>1</v>
      </c>
      <c r="E132" s="36">
        <v>0</v>
      </c>
      <c r="F132" s="35">
        <f t="shared" si="72"/>
        <v>1</v>
      </c>
      <c r="G132" s="37" t="s">
        <v>62</v>
      </c>
      <c r="H132" s="38">
        <v>2100</v>
      </c>
      <c r="I132" s="38">
        <f t="shared" si="68"/>
        <v>2100</v>
      </c>
      <c r="J132" s="60">
        <v>17.501</v>
      </c>
      <c r="K132" s="55">
        <v>43.1526</v>
      </c>
      <c r="L132" s="35">
        <f t="shared" si="69"/>
        <v>17.501</v>
      </c>
      <c r="M132" s="56">
        <f t="shared" si="70"/>
        <v>755.2136526</v>
      </c>
      <c r="N132" s="57">
        <f t="shared" si="71"/>
        <v>2855.2136526</v>
      </c>
      <c r="O132" s="58"/>
      <c r="P132" s="47"/>
    </row>
    <row r="133" ht="16" spans="1:16">
      <c r="A133" s="32">
        <f>IF(F133&lt;&gt;"",1+MAX($A$5:A132),"")</f>
        <v>99</v>
      </c>
      <c r="B133" s="39"/>
      <c r="C133" s="62" t="s">
        <v>138</v>
      </c>
      <c r="D133" s="35">
        <v>1</v>
      </c>
      <c r="E133" s="36">
        <v>0</v>
      </c>
      <c r="F133" s="35">
        <f t="shared" si="72"/>
        <v>1</v>
      </c>
      <c r="G133" s="37" t="s">
        <v>62</v>
      </c>
      <c r="H133" s="38">
        <v>3750</v>
      </c>
      <c r="I133" s="38">
        <f t="shared" si="68"/>
        <v>3750</v>
      </c>
      <c r="J133" s="60">
        <v>26.271</v>
      </c>
      <c r="K133" s="55">
        <v>43.1526</v>
      </c>
      <c r="L133" s="35">
        <f t="shared" si="69"/>
        <v>26.271</v>
      </c>
      <c r="M133" s="56">
        <f t="shared" si="70"/>
        <v>1133.6619546</v>
      </c>
      <c r="N133" s="57">
        <f t="shared" si="71"/>
        <v>4883.6619546</v>
      </c>
      <c r="O133" s="58"/>
      <c r="P133" s="47"/>
    </row>
    <row r="134" ht="16" spans="1:16">
      <c r="A134" s="32">
        <f>IF(F134&lt;&gt;"",1+MAX($A$5:A133),"")</f>
        <v>100</v>
      </c>
      <c r="B134" s="39"/>
      <c r="C134" s="62" t="s">
        <v>139</v>
      </c>
      <c r="D134" s="35">
        <v>1</v>
      </c>
      <c r="E134" s="36">
        <v>0</v>
      </c>
      <c r="F134" s="35">
        <f t="shared" si="72"/>
        <v>1</v>
      </c>
      <c r="G134" s="37" t="s">
        <v>62</v>
      </c>
      <c r="H134" s="38">
        <v>1425</v>
      </c>
      <c r="I134" s="38">
        <f t="shared" si="68"/>
        <v>1425</v>
      </c>
      <c r="J134" s="60">
        <v>3.048</v>
      </c>
      <c r="K134" s="55">
        <v>43.1526</v>
      </c>
      <c r="L134" s="35">
        <f t="shared" si="69"/>
        <v>3.048</v>
      </c>
      <c r="M134" s="56">
        <f t="shared" si="70"/>
        <v>131.5291248</v>
      </c>
      <c r="N134" s="57">
        <f t="shared" si="71"/>
        <v>1556.5291248</v>
      </c>
      <c r="O134" s="58"/>
      <c r="P134" s="47"/>
    </row>
    <row r="135" ht="16" spans="1:16">
      <c r="A135" s="32">
        <f>IF(F135&lt;&gt;"",1+MAX($A$5:A134),"")</f>
        <v>101</v>
      </c>
      <c r="B135" s="39"/>
      <c r="C135" s="62" t="s">
        <v>140</v>
      </c>
      <c r="D135" s="35">
        <v>1</v>
      </c>
      <c r="E135" s="36">
        <v>0</v>
      </c>
      <c r="F135" s="35">
        <f t="shared" si="72"/>
        <v>1</v>
      </c>
      <c r="G135" s="37" t="s">
        <v>62</v>
      </c>
      <c r="H135" s="38">
        <v>1425</v>
      </c>
      <c r="I135" s="38">
        <f t="shared" si="68"/>
        <v>1425</v>
      </c>
      <c r="J135" s="60">
        <v>3.048</v>
      </c>
      <c r="K135" s="55">
        <v>43.1526</v>
      </c>
      <c r="L135" s="35">
        <f t="shared" si="69"/>
        <v>3.048</v>
      </c>
      <c r="M135" s="56">
        <f t="shared" si="70"/>
        <v>131.5291248</v>
      </c>
      <c r="N135" s="57">
        <f t="shared" si="71"/>
        <v>1556.5291248</v>
      </c>
      <c r="O135" s="58"/>
      <c r="P135" s="47"/>
    </row>
    <row r="136" ht="16" spans="1:16">
      <c r="A136" s="32">
        <f>IF(F136&lt;&gt;"",1+MAX($A$5:A135),"")</f>
        <v>102</v>
      </c>
      <c r="B136" s="39"/>
      <c r="C136" s="62" t="s">
        <v>141</v>
      </c>
      <c r="D136" s="35">
        <v>33</v>
      </c>
      <c r="E136" s="36">
        <v>0</v>
      </c>
      <c r="F136" s="35">
        <f t="shared" si="72"/>
        <v>33</v>
      </c>
      <c r="G136" s="37" t="s">
        <v>62</v>
      </c>
      <c r="H136" s="38">
        <v>678</v>
      </c>
      <c r="I136" s="38">
        <f t="shared" si="68"/>
        <v>22374</v>
      </c>
      <c r="J136" s="60">
        <v>2</v>
      </c>
      <c r="K136" s="55">
        <v>43.1526</v>
      </c>
      <c r="L136" s="35">
        <f t="shared" si="69"/>
        <v>66</v>
      </c>
      <c r="M136" s="56">
        <f t="shared" si="70"/>
        <v>2848.0716</v>
      </c>
      <c r="N136" s="57">
        <f t="shared" si="71"/>
        <v>25222.0716</v>
      </c>
      <c r="O136" s="58"/>
      <c r="P136" s="47"/>
    </row>
    <row r="137" ht="16" spans="1:16">
      <c r="A137" s="32" t="str">
        <f>IF(F137&lt;&gt;"",1+MAX($A$5:A136),"")</f>
        <v/>
      </c>
      <c r="B137" s="39"/>
      <c r="C137" s="62"/>
      <c r="D137" s="35"/>
      <c r="E137" s="36"/>
      <c r="F137" s="35"/>
      <c r="G137" s="37"/>
      <c r="H137" s="38"/>
      <c r="I137" s="38"/>
      <c r="J137" s="60"/>
      <c r="K137" s="55"/>
      <c r="L137" s="35"/>
      <c r="M137" s="56"/>
      <c r="N137" s="57"/>
      <c r="O137" s="58"/>
      <c r="P137" s="47"/>
    </row>
    <row r="138" ht="16" spans="1:16">
      <c r="A138" s="32" t="str">
        <f>IF(F138&lt;&gt;"",1+MAX($A$5:A137),"")</f>
        <v/>
      </c>
      <c r="B138" s="39"/>
      <c r="C138" s="40" t="s">
        <v>142</v>
      </c>
      <c r="D138" s="35"/>
      <c r="E138" s="36"/>
      <c r="F138" s="35"/>
      <c r="G138" s="37"/>
      <c r="H138" s="38"/>
      <c r="I138" s="38"/>
      <c r="J138" s="54"/>
      <c r="K138" s="55"/>
      <c r="L138" s="35"/>
      <c r="M138" s="56"/>
      <c r="N138" s="57"/>
      <c r="O138" s="58"/>
      <c r="P138" s="59"/>
    </row>
    <row r="139" ht="16" spans="1:16">
      <c r="A139" s="32">
        <f>IF(F139&lt;&gt;"",1+MAX($A$5:A138),"")</f>
        <v>103</v>
      </c>
      <c r="B139" s="39"/>
      <c r="C139" s="42" t="s">
        <v>143</v>
      </c>
      <c r="D139" s="35">
        <v>1</v>
      </c>
      <c r="E139" s="36">
        <v>0</v>
      </c>
      <c r="F139" s="35">
        <f t="shared" ref="F139:F144" si="73">(1+E139)*D139</f>
        <v>1</v>
      </c>
      <c r="G139" s="37" t="s">
        <v>62</v>
      </c>
      <c r="H139" s="38">
        <v>1520</v>
      </c>
      <c r="I139" s="38">
        <f t="shared" ref="I139:I141" si="74">F139*H139</f>
        <v>1520</v>
      </c>
      <c r="J139" s="60">
        <v>3.667</v>
      </c>
      <c r="K139" s="55">
        <v>41.784882</v>
      </c>
      <c r="L139" s="35">
        <f t="shared" ref="L139:L141" si="75">J139*F139</f>
        <v>3.667</v>
      </c>
      <c r="M139" s="56">
        <f t="shared" ref="M139:M141" si="76">L139*K139</f>
        <v>153.225162294</v>
      </c>
      <c r="N139" s="57">
        <f t="shared" ref="N139:N141" si="77">M139+I139</f>
        <v>1673.225162294</v>
      </c>
      <c r="O139" s="58"/>
      <c r="P139" s="47"/>
    </row>
    <row r="140" ht="16" spans="1:16">
      <c r="A140" s="32">
        <f>IF(F140&lt;&gt;"",1+MAX($A$5:A139),"")</f>
        <v>104</v>
      </c>
      <c r="B140" s="39"/>
      <c r="C140" s="42" t="s">
        <v>144</v>
      </c>
      <c r="D140" s="35">
        <v>1</v>
      </c>
      <c r="E140" s="36">
        <v>0</v>
      </c>
      <c r="F140" s="35">
        <f t="shared" ref="F140:F141" si="78">(1+E140)*D140</f>
        <v>1</v>
      </c>
      <c r="G140" s="37" t="s">
        <v>62</v>
      </c>
      <c r="H140" s="38">
        <v>500</v>
      </c>
      <c r="I140" s="38">
        <f t="shared" si="74"/>
        <v>500</v>
      </c>
      <c r="J140" s="60">
        <v>1.25</v>
      </c>
      <c r="K140" s="55">
        <v>44.83482</v>
      </c>
      <c r="L140" s="35">
        <f t="shared" si="75"/>
        <v>1.25</v>
      </c>
      <c r="M140" s="56">
        <f t="shared" si="76"/>
        <v>56.043525</v>
      </c>
      <c r="N140" s="57">
        <f t="shared" si="77"/>
        <v>556.043525</v>
      </c>
      <c r="O140" s="58"/>
      <c r="P140" s="47"/>
    </row>
    <row r="141" ht="16" spans="1:16">
      <c r="A141" s="32">
        <f>IF(F141&lt;&gt;"",1+MAX($A$5:A140),"")</f>
        <v>105</v>
      </c>
      <c r="B141" s="39"/>
      <c r="C141" s="42" t="s">
        <v>145</v>
      </c>
      <c r="D141" s="35">
        <v>1</v>
      </c>
      <c r="E141" s="36">
        <v>0</v>
      </c>
      <c r="F141" s="35">
        <f t="shared" si="78"/>
        <v>1</v>
      </c>
      <c r="G141" s="37" t="s">
        <v>62</v>
      </c>
      <c r="H141" s="38">
        <v>500</v>
      </c>
      <c r="I141" s="38">
        <f t="shared" si="74"/>
        <v>500</v>
      </c>
      <c r="J141" s="60">
        <v>1.25</v>
      </c>
      <c r="K141" s="55">
        <v>44.83482</v>
      </c>
      <c r="L141" s="35">
        <f t="shared" si="75"/>
        <v>1.25</v>
      </c>
      <c r="M141" s="56">
        <f t="shared" si="76"/>
        <v>56.043525</v>
      </c>
      <c r="N141" s="57">
        <f t="shared" si="77"/>
        <v>556.043525</v>
      </c>
      <c r="O141" s="58"/>
      <c r="P141" s="47"/>
    </row>
    <row r="142" ht="16" spans="1:16">
      <c r="A142" s="32" t="str">
        <f>IF(F142&lt;&gt;"",1+MAX($A$5:A141),"")</f>
        <v/>
      </c>
      <c r="B142" s="39"/>
      <c r="C142" s="42"/>
      <c r="D142" s="35"/>
      <c r="E142" s="36"/>
      <c r="F142" s="35"/>
      <c r="G142" s="37"/>
      <c r="H142" s="38"/>
      <c r="I142" s="38"/>
      <c r="J142" s="60"/>
      <c r="K142" s="55"/>
      <c r="L142" s="35"/>
      <c r="M142" s="56"/>
      <c r="N142" s="57"/>
      <c r="O142" s="58"/>
      <c r="P142" s="47"/>
    </row>
    <row r="143" ht="16" spans="1:16">
      <c r="A143" s="32" t="str">
        <f>IF(F143&lt;&gt;"",1+MAX($A$5:A142),"")</f>
        <v/>
      </c>
      <c r="B143" s="39"/>
      <c r="C143" s="40" t="s">
        <v>146</v>
      </c>
      <c r="D143" s="35"/>
      <c r="E143" s="36"/>
      <c r="F143" s="35"/>
      <c r="G143" s="37"/>
      <c r="H143" s="38"/>
      <c r="I143" s="38"/>
      <c r="J143" s="54"/>
      <c r="K143" s="55"/>
      <c r="L143" s="35"/>
      <c r="M143" s="56"/>
      <c r="N143" s="57"/>
      <c r="O143" s="58"/>
      <c r="P143" s="59"/>
    </row>
    <row r="144" ht="16" spans="1:16">
      <c r="A144" s="32">
        <f>IF(F144&lt;&gt;"",1+MAX($A$5:A143),"")</f>
        <v>106</v>
      </c>
      <c r="B144" s="39"/>
      <c r="C144" s="42" t="s">
        <v>147</v>
      </c>
      <c r="D144" s="35">
        <v>4</v>
      </c>
      <c r="E144" s="36">
        <v>0</v>
      </c>
      <c r="F144" s="35">
        <f t="shared" si="73"/>
        <v>4</v>
      </c>
      <c r="G144" s="37" t="s">
        <v>62</v>
      </c>
      <c r="H144" s="38">
        <v>120</v>
      </c>
      <c r="I144" s="38">
        <f t="shared" ref="I144:I146" si="79">F144*H144</f>
        <v>480</v>
      </c>
      <c r="J144" s="60">
        <v>0.875</v>
      </c>
      <c r="K144" s="55">
        <v>44.83482</v>
      </c>
      <c r="L144" s="35">
        <f t="shared" ref="L144:L146" si="80">J144*F144</f>
        <v>3.5</v>
      </c>
      <c r="M144" s="56">
        <f t="shared" ref="M144:M146" si="81">L144*K144</f>
        <v>156.92187</v>
      </c>
      <c r="N144" s="57">
        <f t="shared" ref="N144:N146" si="82">M144+I144</f>
        <v>636.92187</v>
      </c>
      <c r="O144" s="58"/>
      <c r="P144" s="47"/>
    </row>
    <row r="145" ht="16" spans="1:16">
      <c r="A145" s="32">
        <f>IF(F145&lt;&gt;"",1+MAX($A$5:A144),"")</f>
        <v>107</v>
      </c>
      <c r="B145" s="39"/>
      <c r="C145" s="42" t="s">
        <v>148</v>
      </c>
      <c r="D145" s="35">
        <v>4</v>
      </c>
      <c r="E145" s="36">
        <v>0</v>
      </c>
      <c r="F145" s="35">
        <f t="shared" ref="F145" si="83">(1+E145)*D145</f>
        <v>4</v>
      </c>
      <c r="G145" s="37" t="s">
        <v>62</v>
      </c>
      <c r="H145" s="38">
        <v>183</v>
      </c>
      <c r="I145" s="38">
        <f t="shared" si="79"/>
        <v>732</v>
      </c>
      <c r="J145" s="60">
        <v>1.75</v>
      </c>
      <c r="K145" s="55">
        <v>44.83482</v>
      </c>
      <c r="L145" s="35">
        <f t="shared" si="80"/>
        <v>7</v>
      </c>
      <c r="M145" s="56">
        <f t="shared" si="81"/>
        <v>313.84374</v>
      </c>
      <c r="N145" s="57">
        <f t="shared" si="82"/>
        <v>1045.84374</v>
      </c>
      <c r="O145" s="58"/>
      <c r="P145" s="47"/>
    </row>
    <row r="146" ht="16" spans="1:16">
      <c r="A146" s="32">
        <f>IF(F146&lt;&gt;"",1+MAX($A$5:A145),"")</f>
        <v>108</v>
      </c>
      <c r="B146" s="39"/>
      <c r="C146" s="42" t="s">
        <v>149</v>
      </c>
      <c r="D146" s="35">
        <v>29</v>
      </c>
      <c r="E146" s="36">
        <v>0</v>
      </c>
      <c r="F146" s="35">
        <f t="shared" ref="F146" si="84">(1+E146)*D146</f>
        <v>29</v>
      </c>
      <c r="G146" s="37" t="s">
        <v>62</v>
      </c>
      <c r="H146" s="38">
        <v>180</v>
      </c>
      <c r="I146" s="38">
        <f t="shared" si="79"/>
        <v>5220</v>
      </c>
      <c r="J146" s="60">
        <v>0.4</v>
      </c>
      <c r="K146" s="55">
        <v>44.83482</v>
      </c>
      <c r="L146" s="35">
        <f t="shared" si="80"/>
        <v>11.6</v>
      </c>
      <c r="M146" s="56">
        <f t="shared" si="81"/>
        <v>520.083912</v>
      </c>
      <c r="N146" s="57">
        <f t="shared" si="82"/>
        <v>5740.083912</v>
      </c>
      <c r="O146" s="58"/>
      <c r="P146" s="47"/>
    </row>
    <row r="147" ht="16" spans="1:16">
      <c r="A147" s="32" t="str">
        <f>IF(F147&lt;&gt;"",1+MAX($A$5:A146),"")</f>
        <v/>
      </c>
      <c r="B147" s="39"/>
      <c r="C147" s="42"/>
      <c r="D147" s="35"/>
      <c r="E147" s="36"/>
      <c r="F147" s="35"/>
      <c r="G147" s="37"/>
      <c r="H147" s="38"/>
      <c r="I147" s="38"/>
      <c r="J147" s="60"/>
      <c r="K147" s="55"/>
      <c r="L147" s="35"/>
      <c r="M147" s="56"/>
      <c r="N147" s="57"/>
      <c r="O147" s="58"/>
      <c r="P147" s="47"/>
    </row>
    <row r="148" s="3" customFormat="1" ht="18.5" spans="1:16">
      <c r="A148" s="30" t="s">
        <v>150</v>
      </c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52"/>
      <c r="P148" s="53">
        <f>SUM(N149:N251)</f>
        <v>240111.763531618</v>
      </c>
    </row>
    <row r="149" ht="16" spans="1:16">
      <c r="A149" s="32" t="str">
        <f>IF(F149&lt;&gt;"",1+MAX($A$5:A148),"")</f>
        <v/>
      </c>
      <c r="B149" s="63"/>
      <c r="C149" s="34"/>
      <c r="D149" s="35"/>
      <c r="E149" s="36"/>
      <c r="F149" s="35"/>
      <c r="G149" s="37"/>
      <c r="H149" s="38"/>
      <c r="I149" s="38"/>
      <c r="J149" s="54"/>
      <c r="K149" s="55"/>
      <c r="L149" s="35"/>
      <c r="M149" s="56"/>
      <c r="N149" s="57"/>
      <c r="O149" s="58"/>
      <c r="P149" s="47"/>
    </row>
    <row r="150" ht="15" customHeight="1" spans="1:16">
      <c r="A150" s="32" t="str">
        <f>IF(F150&lt;&gt;"",1+MAX($A$5:A149),"")</f>
        <v/>
      </c>
      <c r="B150" s="39"/>
      <c r="C150" s="40" t="s">
        <v>151</v>
      </c>
      <c r="D150" s="35"/>
      <c r="E150" s="36"/>
      <c r="F150" s="35"/>
      <c r="G150" s="37"/>
      <c r="H150" s="38"/>
      <c r="I150" s="38"/>
      <c r="J150" s="60"/>
      <c r="K150" s="55"/>
      <c r="L150" s="35"/>
      <c r="M150" s="56"/>
      <c r="N150" s="57"/>
      <c r="O150" s="58"/>
      <c r="P150" s="47"/>
    </row>
    <row r="151" ht="16" spans="1:16">
      <c r="A151" s="32">
        <f>IF(F151&lt;&gt;"",1+MAX($A$5:A150),"")</f>
        <v>109</v>
      </c>
      <c r="B151" s="39"/>
      <c r="C151" s="64" t="s">
        <v>152</v>
      </c>
      <c r="D151" s="35">
        <v>77805</v>
      </c>
      <c r="E151" s="36">
        <v>0.05</v>
      </c>
      <c r="F151" s="35">
        <f t="shared" ref="F151" si="85">(1+E151)*D151</f>
        <v>81695.25</v>
      </c>
      <c r="G151" s="37" t="s">
        <v>28</v>
      </c>
      <c r="H151" s="38">
        <v>0.21</v>
      </c>
      <c r="I151" s="38">
        <f t="shared" ref="I151:I152" si="86">F151*H151</f>
        <v>17156.0025</v>
      </c>
      <c r="J151" s="60">
        <v>0.00727</v>
      </c>
      <c r="K151" s="55">
        <v>44.83482</v>
      </c>
      <c r="L151" s="35">
        <f t="shared" ref="L151:L152" si="87">J151*F151</f>
        <v>593.9244675</v>
      </c>
      <c r="M151" s="56">
        <f t="shared" ref="M151:M152" si="88">L151*K151</f>
        <v>26628.4965939583</v>
      </c>
      <c r="N151" s="57">
        <f t="shared" ref="N151:N152" si="89">M151+I151</f>
        <v>43784.4990939583</v>
      </c>
      <c r="O151" s="58"/>
      <c r="P151" s="47"/>
    </row>
    <row r="152" ht="16" spans="1:16">
      <c r="A152" s="32">
        <f>IF(F152&lt;&gt;"",1+MAX($A$5:A151),"")</f>
        <v>110</v>
      </c>
      <c r="B152" s="39"/>
      <c r="C152" s="64" t="s">
        <v>153</v>
      </c>
      <c r="D152" s="35">
        <v>25935</v>
      </c>
      <c r="E152" s="36">
        <v>0.05</v>
      </c>
      <c r="F152" s="35">
        <f t="shared" ref="F152" si="90">(1+E152)*D152</f>
        <v>27231.75</v>
      </c>
      <c r="G152" s="37" t="s">
        <v>28</v>
      </c>
      <c r="H152" s="38">
        <v>1.02</v>
      </c>
      <c r="I152" s="38">
        <f t="shared" si="86"/>
        <v>27776.385</v>
      </c>
      <c r="J152" s="60">
        <v>0.047</v>
      </c>
      <c r="K152" s="55">
        <v>44.83482</v>
      </c>
      <c r="L152" s="35">
        <f t="shared" si="87"/>
        <v>1279.89225</v>
      </c>
      <c r="M152" s="56">
        <f t="shared" si="88"/>
        <v>57383.738648145</v>
      </c>
      <c r="N152" s="57">
        <f t="shared" si="89"/>
        <v>85160.123648145</v>
      </c>
      <c r="O152" s="58"/>
      <c r="P152" s="47"/>
    </row>
    <row r="153" ht="16" spans="1:16">
      <c r="A153" s="32" t="str">
        <f>IF(F153&lt;&gt;"",1+MAX($A$5:A152),"")</f>
        <v/>
      </c>
      <c r="B153" s="39"/>
      <c r="C153" s="34"/>
      <c r="D153" s="35"/>
      <c r="E153" s="36"/>
      <c r="F153" s="35"/>
      <c r="G153" s="37"/>
      <c r="H153" s="38"/>
      <c r="I153" s="38"/>
      <c r="J153" s="60"/>
      <c r="K153" s="55"/>
      <c r="L153" s="35"/>
      <c r="M153" s="56"/>
      <c r="N153" s="57"/>
      <c r="O153" s="58"/>
      <c r="P153" s="47"/>
    </row>
    <row r="154" ht="16" spans="1:16">
      <c r="A154" s="32" t="str">
        <f>IF(F154&lt;&gt;"",1+MAX($A$5:A153),"")</f>
        <v/>
      </c>
      <c r="B154" s="39"/>
      <c r="C154" s="65" t="s">
        <v>154</v>
      </c>
      <c r="D154" s="35"/>
      <c r="E154" s="36"/>
      <c r="F154" s="35"/>
      <c r="G154" s="37"/>
      <c r="H154" s="38"/>
      <c r="I154" s="38"/>
      <c r="J154" s="60"/>
      <c r="K154" s="55"/>
      <c r="L154" s="35"/>
      <c r="M154" s="56"/>
      <c r="N154" s="57"/>
      <c r="O154" s="58"/>
      <c r="P154" s="47"/>
    </row>
    <row r="155" ht="16" spans="1:16">
      <c r="A155" s="32">
        <f>IF(F155&lt;&gt;"",1+MAX($A$5:A154),"")</f>
        <v>111</v>
      </c>
      <c r="B155" s="39"/>
      <c r="C155" s="34" t="s">
        <v>155</v>
      </c>
      <c r="D155" s="35">
        <v>1</v>
      </c>
      <c r="E155" s="36">
        <v>0</v>
      </c>
      <c r="F155" s="35">
        <f t="shared" ref="F155" si="91">(1+E155)*D155</f>
        <v>1</v>
      </c>
      <c r="G155" s="37" t="s">
        <v>62</v>
      </c>
      <c r="H155" s="38">
        <v>48</v>
      </c>
      <c r="I155" s="38">
        <f t="shared" ref="I155:I156" si="92">F155*H155</f>
        <v>48</v>
      </c>
      <c r="J155" s="60">
        <v>0.5</v>
      </c>
      <c r="K155" s="55">
        <v>44.83482</v>
      </c>
      <c r="L155" s="35">
        <f t="shared" ref="L155:L156" si="93">J155*F155</f>
        <v>0.5</v>
      </c>
      <c r="M155" s="56">
        <f t="shared" ref="M155:M156" si="94">L155*K155</f>
        <v>22.41741</v>
      </c>
      <c r="N155" s="57">
        <f t="shared" ref="N155:N156" si="95">M155+I155</f>
        <v>70.41741</v>
      </c>
      <c r="O155" s="58"/>
      <c r="P155" s="47"/>
    </row>
    <row r="156" ht="16" spans="1:16">
      <c r="A156" s="32">
        <f>IF(F156&lt;&gt;"",1+MAX($A$5:A155),"")</f>
        <v>112</v>
      </c>
      <c r="B156" s="39"/>
      <c r="C156" s="34" t="s">
        <v>156</v>
      </c>
      <c r="D156" s="35">
        <v>1</v>
      </c>
      <c r="E156" s="36">
        <v>0</v>
      </c>
      <c r="F156" s="35">
        <f t="shared" ref="F156" si="96">(1+E156)*D156</f>
        <v>1</v>
      </c>
      <c r="G156" s="37" t="s">
        <v>62</v>
      </c>
      <c r="H156" s="38">
        <v>161</v>
      </c>
      <c r="I156" s="38">
        <f t="shared" si="92"/>
        <v>161</v>
      </c>
      <c r="J156" s="60">
        <v>0.8</v>
      </c>
      <c r="K156" s="55">
        <v>44.83482</v>
      </c>
      <c r="L156" s="35">
        <f t="shared" si="93"/>
        <v>0.8</v>
      </c>
      <c r="M156" s="56">
        <f t="shared" si="94"/>
        <v>35.867856</v>
      </c>
      <c r="N156" s="57">
        <f t="shared" si="95"/>
        <v>196.867856</v>
      </c>
      <c r="O156" s="58"/>
      <c r="P156" s="47"/>
    </row>
    <row r="157" ht="16" spans="1:16">
      <c r="A157" s="32" t="str">
        <f>IF(F157&lt;&gt;"",1+MAX($A$5:A156),"")</f>
        <v/>
      </c>
      <c r="B157" s="39"/>
      <c r="C157" s="34"/>
      <c r="D157" s="35"/>
      <c r="E157" s="36"/>
      <c r="F157" s="35"/>
      <c r="G157" s="37"/>
      <c r="H157" s="38"/>
      <c r="I157" s="38"/>
      <c r="J157" s="60"/>
      <c r="K157" s="55"/>
      <c r="L157" s="35"/>
      <c r="M157" s="56"/>
      <c r="N157" s="57"/>
      <c r="O157" s="58"/>
      <c r="P157" s="47"/>
    </row>
    <row r="158" ht="16" spans="1:16">
      <c r="A158" s="32" t="str">
        <f>IF(F158&lt;&gt;"",1+MAX($A$5:A157),"")</f>
        <v/>
      </c>
      <c r="B158" s="39"/>
      <c r="C158" s="65" t="s">
        <v>157</v>
      </c>
      <c r="D158" s="35"/>
      <c r="E158" s="36"/>
      <c r="F158" s="35"/>
      <c r="G158" s="37"/>
      <c r="H158" s="38"/>
      <c r="I158" s="38"/>
      <c r="J158" s="60"/>
      <c r="K158" s="55"/>
      <c r="L158" s="35"/>
      <c r="M158" s="56"/>
      <c r="N158" s="57"/>
      <c r="O158" s="58"/>
      <c r="P158" s="47"/>
    </row>
    <row r="159" ht="16" spans="1:16">
      <c r="A159" s="32">
        <f>IF(F159&lt;&gt;"",1+MAX($A$5:A158),"")</f>
        <v>113</v>
      </c>
      <c r="B159" s="39"/>
      <c r="C159" s="64" t="s">
        <v>158</v>
      </c>
      <c r="D159" s="35">
        <v>12</v>
      </c>
      <c r="E159" s="36">
        <v>0</v>
      </c>
      <c r="F159" s="35">
        <f t="shared" ref="F159" si="97">(1+E159)*D159</f>
        <v>12</v>
      </c>
      <c r="G159" s="37" t="s">
        <v>62</v>
      </c>
      <c r="H159" s="38">
        <v>133.11</v>
      </c>
      <c r="I159" s="38">
        <f t="shared" ref="I159:I183" si="98">F159*H159</f>
        <v>1597.32</v>
      </c>
      <c r="J159" s="60">
        <v>1.05</v>
      </c>
      <c r="K159" s="55">
        <v>44.83482</v>
      </c>
      <c r="L159" s="35">
        <f t="shared" ref="L159:L183" si="99">J159*F159</f>
        <v>12.6</v>
      </c>
      <c r="M159" s="56">
        <f t="shared" ref="M159:M183" si="100">L159*K159</f>
        <v>564.918732</v>
      </c>
      <c r="N159" s="57">
        <f t="shared" ref="N159:N183" si="101">M159+I159</f>
        <v>2162.238732</v>
      </c>
      <c r="O159" s="58"/>
      <c r="P159" s="47"/>
    </row>
    <row r="160" ht="29" spans="1:16">
      <c r="A160" s="32">
        <f>IF(F160&lt;&gt;"",1+MAX($A$5:A159),"")</f>
        <v>114</v>
      </c>
      <c r="B160" s="39"/>
      <c r="C160" s="64" t="s">
        <v>159</v>
      </c>
      <c r="D160" s="35">
        <v>4</v>
      </c>
      <c r="E160" s="36">
        <v>0</v>
      </c>
      <c r="F160" s="35">
        <f t="shared" ref="F160:F182" si="102">(1+E160)*D160</f>
        <v>4</v>
      </c>
      <c r="G160" s="37" t="s">
        <v>62</v>
      </c>
      <c r="H160" s="38">
        <v>165.11</v>
      </c>
      <c r="I160" s="38">
        <f t="shared" si="98"/>
        <v>660.44</v>
      </c>
      <c r="J160" s="60">
        <v>1.05</v>
      </c>
      <c r="K160" s="55">
        <v>44.83482</v>
      </c>
      <c r="L160" s="35">
        <f t="shared" si="99"/>
        <v>4.2</v>
      </c>
      <c r="M160" s="56">
        <f t="shared" si="100"/>
        <v>188.306244</v>
      </c>
      <c r="N160" s="57">
        <f t="shared" si="101"/>
        <v>848.746244</v>
      </c>
      <c r="O160" s="58"/>
      <c r="P160" s="47"/>
    </row>
    <row r="161" ht="29" spans="1:16">
      <c r="A161" s="32">
        <f>IF(F161&lt;&gt;"",1+MAX($A$5:A160),"")</f>
        <v>115</v>
      </c>
      <c r="B161" s="39"/>
      <c r="C161" s="64" t="s">
        <v>160</v>
      </c>
      <c r="D161" s="35">
        <v>1</v>
      </c>
      <c r="E161" s="36">
        <v>0</v>
      </c>
      <c r="F161" s="35">
        <f t="shared" si="102"/>
        <v>1</v>
      </c>
      <c r="G161" s="37" t="s">
        <v>62</v>
      </c>
      <c r="H161" s="38">
        <v>85</v>
      </c>
      <c r="I161" s="38">
        <f t="shared" si="98"/>
        <v>85</v>
      </c>
      <c r="J161" s="60">
        <v>0.75</v>
      </c>
      <c r="K161" s="55">
        <v>44.83482</v>
      </c>
      <c r="L161" s="35">
        <f t="shared" si="99"/>
        <v>0.75</v>
      </c>
      <c r="M161" s="56">
        <f t="shared" si="100"/>
        <v>33.626115</v>
      </c>
      <c r="N161" s="57">
        <f t="shared" si="101"/>
        <v>118.626115</v>
      </c>
      <c r="O161" s="58"/>
      <c r="P161" s="47"/>
    </row>
    <row r="162" ht="29" spans="1:16">
      <c r="A162" s="32">
        <f>IF(F162&lt;&gt;"",1+MAX($A$5:A161),"")</f>
        <v>116</v>
      </c>
      <c r="B162" s="39"/>
      <c r="C162" s="64" t="s">
        <v>161</v>
      </c>
      <c r="D162" s="35">
        <v>1</v>
      </c>
      <c r="E162" s="36">
        <v>0</v>
      </c>
      <c r="F162" s="35">
        <f t="shared" si="102"/>
        <v>1</v>
      </c>
      <c r="G162" s="37" t="s">
        <v>62</v>
      </c>
      <c r="H162" s="38">
        <v>117</v>
      </c>
      <c r="I162" s="38">
        <f t="shared" si="98"/>
        <v>117</v>
      </c>
      <c r="J162" s="60">
        <v>0.75</v>
      </c>
      <c r="K162" s="55">
        <v>44.83482</v>
      </c>
      <c r="L162" s="35">
        <f t="shared" si="99"/>
        <v>0.75</v>
      </c>
      <c r="M162" s="56">
        <f t="shared" si="100"/>
        <v>33.626115</v>
      </c>
      <c r="N162" s="57">
        <f t="shared" si="101"/>
        <v>150.626115</v>
      </c>
      <c r="O162" s="58"/>
      <c r="P162" s="47"/>
    </row>
    <row r="163" ht="16" spans="1:16">
      <c r="A163" s="32">
        <f>IF(F163&lt;&gt;"",1+MAX($A$5:A162),"")</f>
        <v>117</v>
      </c>
      <c r="B163" s="39"/>
      <c r="C163" s="34" t="s">
        <v>162</v>
      </c>
      <c r="D163" s="35">
        <v>27</v>
      </c>
      <c r="E163" s="36">
        <v>0</v>
      </c>
      <c r="F163" s="35">
        <f t="shared" si="102"/>
        <v>27</v>
      </c>
      <c r="G163" s="37" t="s">
        <v>62</v>
      </c>
      <c r="H163" s="38">
        <v>129</v>
      </c>
      <c r="I163" s="38">
        <f t="shared" si="98"/>
        <v>3483</v>
      </c>
      <c r="J163" s="60">
        <v>1.05</v>
      </c>
      <c r="K163" s="55">
        <v>44.83482</v>
      </c>
      <c r="L163" s="35">
        <f t="shared" si="99"/>
        <v>28.35</v>
      </c>
      <c r="M163" s="56">
        <f t="shared" si="100"/>
        <v>1271.067147</v>
      </c>
      <c r="N163" s="57">
        <f t="shared" si="101"/>
        <v>4754.067147</v>
      </c>
      <c r="O163" s="58"/>
      <c r="P163" s="47"/>
    </row>
    <row r="164" ht="29" spans="1:16">
      <c r="A164" s="32">
        <f>IF(F164&lt;&gt;"",1+MAX($A$5:A163),"")</f>
        <v>118</v>
      </c>
      <c r="B164" s="39"/>
      <c r="C164" s="34" t="s">
        <v>163</v>
      </c>
      <c r="D164" s="35">
        <v>15</v>
      </c>
      <c r="E164" s="36">
        <v>0</v>
      </c>
      <c r="F164" s="35">
        <f t="shared" si="102"/>
        <v>15</v>
      </c>
      <c r="G164" s="37" t="s">
        <v>62</v>
      </c>
      <c r="H164" s="38">
        <v>164</v>
      </c>
      <c r="I164" s="38">
        <f t="shared" si="98"/>
        <v>2460</v>
      </c>
      <c r="J164" s="60">
        <v>1.05</v>
      </c>
      <c r="K164" s="55">
        <v>44.83482</v>
      </c>
      <c r="L164" s="35">
        <f t="shared" si="99"/>
        <v>15.75</v>
      </c>
      <c r="M164" s="56">
        <f t="shared" si="100"/>
        <v>706.148415</v>
      </c>
      <c r="N164" s="57">
        <f t="shared" si="101"/>
        <v>3166.148415</v>
      </c>
      <c r="O164" s="58"/>
      <c r="P164" s="47"/>
    </row>
    <row r="165" ht="16" spans="1:16">
      <c r="A165" s="32">
        <f>IF(F165&lt;&gt;"",1+MAX($A$5:A164),"")</f>
        <v>119</v>
      </c>
      <c r="B165" s="39"/>
      <c r="C165" s="34" t="s">
        <v>164</v>
      </c>
      <c r="D165" s="35">
        <v>9</v>
      </c>
      <c r="E165" s="36">
        <v>0</v>
      </c>
      <c r="F165" s="35">
        <f t="shared" si="102"/>
        <v>9</v>
      </c>
      <c r="G165" s="37" t="s">
        <v>62</v>
      </c>
      <c r="H165" s="38">
        <v>55.56</v>
      </c>
      <c r="I165" s="38">
        <f t="shared" si="98"/>
        <v>500.04</v>
      </c>
      <c r="J165" s="60">
        <v>1.05</v>
      </c>
      <c r="K165" s="55">
        <v>44.83482</v>
      </c>
      <c r="L165" s="35">
        <f t="shared" si="99"/>
        <v>9.45</v>
      </c>
      <c r="M165" s="56">
        <f t="shared" si="100"/>
        <v>423.689049</v>
      </c>
      <c r="N165" s="57">
        <f t="shared" si="101"/>
        <v>923.729049</v>
      </c>
      <c r="O165" s="58"/>
      <c r="P165" s="47"/>
    </row>
    <row r="166" ht="29" spans="1:16">
      <c r="A166" s="32">
        <f>IF(F166&lt;&gt;"",1+MAX($A$5:A165),"")</f>
        <v>120</v>
      </c>
      <c r="B166" s="39"/>
      <c r="C166" s="34" t="s">
        <v>165</v>
      </c>
      <c r="D166" s="35">
        <v>1</v>
      </c>
      <c r="E166" s="36">
        <v>0</v>
      </c>
      <c r="F166" s="35">
        <f t="shared" si="102"/>
        <v>1</v>
      </c>
      <c r="G166" s="37" t="s">
        <v>62</v>
      </c>
      <c r="H166" s="38">
        <v>87.56</v>
      </c>
      <c r="I166" s="38">
        <f t="shared" si="98"/>
        <v>87.56</v>
      </c>
      <c r="J166" s="60">
        <v>1.05</v>
      </c>
      <c r="K166" s="55">
        <v>44.83482</v>
      </c>
      <c r="L166" s="35">
        <f t="shared" si="99"/>
        <v>1.05</v>
      </c>
      <c r="M166" s="56">
        <f t="shared" si="100"/>
        <v>47.076561</v>
      </c>
      <c r="N166" s="57">
        <f t="shared" si="101"/>
        <v>134.636561</v>
      </c>
      <c r="O166" s="58"/>
      <c r="P166" s="47"/>
    </row>
    <row r="167" ht="16" spans="1:16">
      <c r="A167" s="32">
        <f>IF(F167&lt;&gt;"",1+MAX($A$5:A166),"")</f>
        <v>121</v>
      </c>
      <c r="B167" s="39"/>
      <c r="C167" s="34" t="s">
        <v>166</v>
      </c>
      <c r="D167" s="35">
        <v>4</v>
      </c>
      <c r="E167" s="36">
        <v>0</v>
      </c>
      <c r="F167" s="35">
        <f t="shared" si="102"/>
        <v>4</v>
      </c>
      <c r="G167" s="37" t="s">
        <v>62</v>
      </c>
      <c r="H167" s="38">
        <v>227</v>
      </c>
      <c r="I167" s="38">
        <f t="shared" si="98"/>
        <v>908</v>
      </c>
      <c r="J167" s="60">
        <v>0.8</v>
      </c>
      <c r="K167" s="55">
        <v>44.83482</v>
      </c>
      <c r="L167" s="35">
        <f t="shared" si="99"/>
        <v>3.2</v>
      </c>
      <c r="M167" s="56">
        <f t="shared" si="100"/>
        <v>143.471424</v>
      </c>
      <c r="N167" s="57">
        <f t="shared" si="101"/>
        <v>1051.471424</v>
      </c>
      <c r="O167" s="58"/>
      <c r="P167" s="47"/>
    </row>
    <row r="168" ht="16" spans="1:16">
      <c r="A168" s="32">
        <f>IF(F168&lt;&gt;"",1+MAX($A$5:A167),"")</f>
        <v>122</v>
      </c>
      <c r="B168" s="39"/>
      <c r="C168" s="34" t="s">
        <v>167</v>
      </c>
      <c r="D168" s="35">
        <v>1</v>
      </c>
      <c r="E168" s="36">
        <v>0</v>
      </c>
      <c r="F168" s="35">
        <f t="shared" si="102"/>
        <v>1</v>
      </c>
      <c r="G168" s="37" t="s">
        <v>62</v>
      </c>
      <c r="H168" s="38">
        <v>122.4</v>
      </c>
      <c r="I168" s="38">
        <f t="shared" si="98"/>
        <v>122.4</v>
      </c>
      <c r="J168" s="60">
        <v>1</v>
      </c>
      <c r="K168" s="55">
        <v>44.83482</v>
      </c>
      <c r="L168" s="35">
        <f t="shared" si="99"/>
        <v>1</v>
      </c>
      <c r="M168" s="56">
        <f t="shared" si="100"/>
        <v>44.83482</v>
      </c>
      <c r="N168" s="57">
        <f t="shared" si="101"/>
        <v>167.23482</v>
      </c>
      <c r="O168" s="58"/>
      <c r="P168" s="47"/>
    </row>
    <row r="169" ht="16" spans="1:16">
      <c r="A169" s="32">
        <f>IF(F169&lt;&gt;"",1+MAX($A$5:A168),"")</f>
        <v>123</v>
      </c>
      <c r="B169" s="39"/>
      <c r="C169" s="34" t="s">
        <v>168</v>
      </c>
      <c r="D169" s="35">
        <v>6</v>
      </c>
      <c r="E169" s="36">
        <v>0</v>
      </c>
      <c r="F169" s="35">
        <f t="shared" si="102"/>
        <v>6</v>
      </c>
      <c r="G169" s="37" t="s">
        <v>62</v>
      </c>
      <c r="H169" s="38">
        <v>73.33</v>
      </c>
      <c r="I169" s="38">
        <f t="shared" si="98"/>
        <v>439.98</v>
      </c>
      <c r="J169" s="60">
        <v>1</v>
      </c>
      <c r="K169" s="55">
        <v>44.83482</v>
      </c>
      <c r="L169" s="35">
        <f t="shared" si="99"/>
        <v>6</v>
      </c>
      <c r="M169" s="56">
        <f t="shared" si="100"/>
        <v>269.00892</v>
      </c>
      <c r="N169" s="57">
        <f t="shared" si="101"/>
        <v>708.98892</v>
      </c>
      <c r="O169" s="58"/>
      <c r="P169" s="47"/>
    </row>
    <row r="170" ht="16" spans="1:16">
      <c r="A170" s="32">
        <f>IF(F170&lt;&gt;"",1+MAX($A$5:A169),"")</f>
        <v>124</v>
      </c>
      <c r="B170" s="39"/>
      <c r="C170" s="34" t="s">
        <v>169</v>
      </c>
      <c r="D170" s="35">
        <v>4</v>
      </c>
      <c r="E170" s="36">
        <v>0</v>
      </c>
      <c r="F170" s="35">
        <f t="shared" si="102"/>
        <v>4</v>
      </c>
      <c r="G170" s="37" t="s">
        <v>62</v>
      </c>
      <c r="H170" s="38">
        <v>102</v>
      </c>
      <c r="I170" s="38">
        <f t="shared" si="98"/>
        <v>408</v>
      </c>
      <c r="J170" s="60">
        <v>1</v>
      </c>
      <c r="K170" s="55">
        <v>44.83482</v>
      </c>
      <c r="L170" s="35">
        <f t="shared" si="99"/>
        <v>4</v>
      </c>
      <c r="M170" s="56">
        <f t="shared" si="100"/>
        <v>179.33928</v>
      </c>
      <c r="N170" s="57">
        <f t="shared" si="101"/>
        <v>587.33928</v>
      </c>
      <c r="O170" s="58"/>
      <c r="P170" s="47"/>
    </row>
    <row r="171" ht="16" spans="1:16">
      <c r="A171" s="32">
        <f>IF(F171&lt;&gt;"",1+MAX($A$5:A170),"")</f>
        <v>125</v>
      </c>
      <c r="B171" s="39"/>
      <c r="C171" s="34" t="s">
        <v>170</v>
      </c>
      <c r="D171" s="35">
        <v>9</v>
      </c>
      <c r="E171" s="36">
        <v>0</v>
      </c>
      <c r="F171" s="35">
        <f t="shared" si="102"/>
        <v>9</v>
      </c>
      <c r="G171" s="37" t="s">
        <v>62</v>
      </c>
      <c r="H171" s="38">
        <v>145</v>
      </c>
      <c r="I171" s="38">
        <f t="shared" si="98"/>
        <v>1305</v>
      </c>
      <c r="J171" s="60">
        <v>1</v>
      </c>
      <c r="K171" s="55">
        <v>44.83482</v>
      </c>
      <c r="L171" s="35">
        <f t="shared" si="99"/>
        <v>9</v>
      </c>
      <c r="M171" s="56">
        <f t="shared" si="100"/>
        <v>403.51338</v>
      </c>
      <c r="N171" s="57">
        <f t="shared" si="101"/>
        <v>1708.51338</v>
      </c>
      <c r="O171" s="58"/>
      <c r="P171" s="47"/>
    </row>
    <row r="172" ht="29" spans="1:16">
      <c r="A172" s="32">
        <f>IF(F172&lt;&gt;"",1+MAX($A$5:A171),"")</f>
        <v>126</v>
      </c>
      <c r="B172" s="39"/>
      <c r="C172" s="34" t="s">
        <v>171</v>
      </c>
      <c r="D172" s="35">
        <v>4</v>
      </c>
      <c r="E172" s="36">
        <v>0</v>
      </c>
      <c r="F172" s="35">
        <f t="shared" si="102"/>
        <v>4</v>
      </c>
      <c r="G172" s="37" t="s">
        <v>62</v>
      </c>
      <c r="H172" s="38">
        <v>85</v>
      </c>
      <c r="I172" s="38">
        <f t="shared" si="98"/>
        <v>340</v>
      </c>
      <c r="J172" s="60">
        <v>1</v>
      </c>
      <c r="K172" s="55">
        <v>44.83482</v>
      </c>
      <c r="L172" s="35">
        <f t="shared" si="99"/>
        <v>4</v>
      </c>
      <c r="M172" s="56">
        <f t="shared" si="100"/>
        <v>179.33928</v>
      </c>
      <c r="N172" s="57">
        <f t="shared" si="101"/>
        <v>519.33928</v>
      </c>
      <c r="O172" s="58"/>
      <c r="P172" s="47"/>
    </row>
    <row r="173" ht="16" spans="1:16">
      <c r="A173" s="32">
        <f>IF(F173&lt;&gt;"",1+MAX($A$5:A172),"")</f>
        <v>127</v>
      </c>
      <c r="B173" s="39"/>
      <c r="C173" s="34" t="s">
        <v>172</v>
      </c>
      <c r="D173" s="35">
        <v>40</v>
      </c>
      <c r="E173" s="36">
        <v>0</v>
      </c>
      <c r="F173" s="35">
        <f t="shared" si="102"/>
        <v>40</v>
      </c>
      <c r="G173" s="37" t="s">
        <v>62</v>
      </c>
      <c r="H173" s="38">
        <v>130</v>
      </c>
      <c r="I173" s="38">
        <f t="shared" si="98"/>
        <v>5200</v>
      </c>
      <c r="J173" s="60">
        <v>1</v>
      </c>
      <c r="K173" s="55">
        <v>44.83482</v>
      </c>
      <c r="L173" s="35">
        <f t="shared" si="99"/>
        <v>40</v>
      </c>
      <c r="M173" s="56">
        <f t="shared" si="100"/>
        <v>1793.3928</v>
      </c>
      <c r="N173" s="57">
        <f t="shared" si="101"/>
        <v>6993.3928</v>
      </c>
      <c r="O173" s="58"/>
      <c r="P173" s="47"/>
    </row>
    <row r="174" ht="29" spans="1:16">
      <c r="A174" s="32">
        <f>IF(F174&lt;&gt;"",1+MAX($A$5:A173),"")</f>
        <v>128</v>
      </c>
      <c r="B174" s="39"/>
      <c r="C174" s="34" t="s">
        <v>173</v>
      </c>
      <c r="D174" s="35">
        <v>1</v>
      </c>
      <c r="E174" s="36">
        <v>0</v>
      </c>
      <c r="F174" s="35">
        <f t="shared" si="102"/>
        <v>1</v>
      </c>
      <c r="G174" s="37" t="s">
        <v>62</v>
      </c>
      <c r="H174" s="38">
        <v>162</v>
      </c>
      <c r="I174" s="38">
        <f t="shared" si="98"/>
        <v>162</v>
      </c>
      <c r="J174" s="60">
        <v>1</v>
      </c>
      <c r="K174" s="55">
        <v>44.83482</v>
      </c>
      <c r="L174" s="35">
        <f t="shared" si="99"/>
        <v>1</v>
      </c>
      <c r="M174" s="56">
        <f t="shared" si="100"/>
        <v>44.83482</v>
      </c>
      <c r="N174" s="57">
        <f t="shared" si="101"/>
        <v>206.83482</v>
      </c>
      <c r="O174" s="58"/>
      <c r="P174" s="47"/>
    </row>
    <row r="175" ht="29" spans="1:16">
      <c r="A175" s="32">
        <f>IF(F175&lt;&gt;"",1+MAX($A$5:A174),"")</f>
        <v>129</v>
      </c>
      <c r="B175" s="39"/>
      <c r="C175" s="34" t="s">
        <v>174</v>
      </c>
      <c r="D175" s="35">
        <v>8</v>
      </c>
      <c r="E175" s="36">
        <v>0</v>
      </c>
      <c r="F175" s="35">
        <f t="shared" si="102"/>
        <v>8</v>
      </c>
      <c r="G175" s="37" t="s">
        <v>62</v>
      </c>
      <c r="H175" s="38">
        <v>155</v>
      </c>
      <c r="I175" s="38">
        <f t="shared" si="98"/>
        <v>1240</v>
      </c>
      <c r="J175" s="60">
        <v>1</v>
      </c>
      <c r="K175" s="55">
        <v>44.83482</v>
      </c>
      <c r="L175" s="35">
        <f t="shared" si="99"/>
        <v>8</v>
      </c>
      <c r="M175" s="56">
        <f t="shared" si="100"/>
        <v>358.67856</v>
      </c>
      <c r="N175" s="57">
        <f t="shared" si="101"/>
        <v>1598.67856</v>
      </c>
      <c r="O175" s="58"/>
      <c r="P175" s="47"/>
    </row>
    <row r="176" ht="16" spans="1:16">
      <c r="A176" s="32">
        <f>IF(F176&lt;&gt;"",1+MAX($A$5:A175),"")</f>
        <v>130</v>
      </c>
      <c r="B176" s="39"/>
      <c r="C176" s="34" t="s">
        <v>175</v>
      </c>
      <c r="D176" s="35">
        <v>13</v>
      </c>
      <c r="E176" s="36">
        <v>0</v>
      </c>
      <c r="F176" s="35">
        <f t="shared" si="102"/>
        <v>13</v>
      </c>
      <c r="G176" s="37" t="s">
        <v>62</v>
      </c>
      <c r="H176" s="38">
        <v>243</v>
      </c>
      <c r="I176" s="38">
        <f t="shared" si="98"/>
        <v>3159</v>
      </c>
      <c r="J176" s="60">
        <v>1</v>
      </c>
      <c r="K176" s="55">
        <v>44.83482</v>
      </c>
      <c r="L176" s="35">
        <f t="shared" si="99"/>
        <v>13</v>
      </c>
      <c r="M176" s="56">
        <f t="shared" si="100"/>
        <v>582.85266</v>
      </c>
      <c r="N176" s="57">
        <f t="shared" si="101"/>
        <v>3741.85266</v>
      </c>
      <c r="O176" s="58"/>
      <c r="P176" s="47"/>
    </row>
    <row r="177" ht="29" spans="1:16">
      <c r="A177" s="32">
        <f>IF(F177&lt;&gt;"",1+MAX($A$5:A176),"")</f>
        <v>131</v>
      </c>
      <c r="B177" s="39"/>
      <c r="C177" s="34" t="s">
        <v>176</v>
      </c>
      <c r="D177" s="35">
        <v>7</v>
      </c>
      <c r="E177" s="36">
        <v>0</v>
      </c>
      <c r="F177" s="35">
        <f t="shared" si="102"/>
        <v>7</v>
      </c>
      <c r="G177" s="37" t="s">
        <v>62</v>
      </c>
      <c r="H177" s="38">
        <v>275</v>
      </c>
      <c r="I177" s="38">
        <f t="shared" si="98"/>
        <v>1925</v>
      </c>
      <c r="J177" s="60">
        <v>1</v>
      </c>
      <c r="K177" s="55">
        <v>44.83482</v>
      </c>
      <c r="L177" s="35">
        <f t="shared" si="99"/>
        <v>7</v>
      </c>
      <c r="M177" s="56">
        <f t="shared" si="100"/>
        <v>313.84374</v>
      </c>
      <c r="N177" s="57">
        <f t="shared" si="101"/>
        <v>2238.84374</v>
      </c>
      <c r="O177" s="58"/>
      <c r="P177" s="47"/>
    </row>
    <row r="178" ht="16" spans="1:16">
      <c r="A178" s="32">
        <f>IF(F178&lt;&gt;"",1+MAX($A$5:A177),"")</f>
        <v>132</v>
      </c>
      <c r="B178" s="39"/>
      <c r="C178" s="34" t="s">
        <v>177</v>
      </c>
      <c r="D178" s="35">
        <v>1</v>
      </c>
      <c r="E178" s="36">
        <v>0</v>
      </c>
      <c r="F178" s="35">
        <f t="shared" si="102"/>
        <v>1</v>
      </c>
      <c r="G178" s="37" t="s">
        <v>62</v>
      </c>
      <c r="H178" s="38">
        <v>142.44</v>
      </c>
      <c r="I178" s="38">
        <f t="shared" si="98"/>
        <v>142.44</v>
      </c>
      <c r="J178" s="60">
        <v>1</v>
      </c>
      <c r="K178" s="55">
        <v>44.83482</v>
      </c>
      <c r="L178" s="35">
        <f t="shared" si="99"/>
        <v>1</v>
      </c>
      <c r="M178" s="56">
        <f t="shared" si="100"/>
        <v>44.83482</v>
      </c>
      <c r="N178" s="57">
        <f t="shared" si="101"/>
        <v>187.27482</v>
      </c>
      <c r="O178" s="58"/>
      <c r="P178" s="47"/>
    </row>
    <row r="179" ht="16" spans="1:16">
      <c r="A179" s="32">
        <f>IF(F179&lt;&gt;"",1+MAX($A$5:A178),"")</f>
        <v>133</v>
      </c>
      <c r="B179" s="39"/>
      <c r="C179" s="34" t="s">
        <v>178</v>
      </c>
      <c r="D179" s="35">
        <v>2</v>
      </c>
      <c r="E179" s="36">
        <v>0</v>
      </c>
      <c r="F179" s="35">
        <f t="shared" si="102"/>
        <v>2</v>
      </c>
      <c r="G179" s="37" t="s">
        <v>62</v>
      </c>
      <c r="H179" s="38">
        <v>243</v>
      </c>
      <c r="I179" s="38">
        <f t="shared" si="98"/>
        <v>486</v>
      </c>
      <c r="J179" s="60">
        <v>1</v>
      </c>
      <c r="K179" s="55">
        <v>44.83482</v>
      </c>
      <c r="L179" s="35">
        <f t="shared" si="99"/>
        <v>2</v>
      </c>
      <c r="M179" s="56">
        <f t="shared" si="100"/>
        <v>89.66964</v>
      </c>
      <c r="N179" s="57">
        <f t="shared" si="101"/>
        <v>575.66964</v>
      </c>
      <c r="O179" s="58"/>
      <c r="P179" s="47"/>
    </row>
    <row r="180" ht="29" spans="1:16">
      <c r="A180" s="32">
        <f>IF(F180&lt;&gt;"",1+MAX($A$5:A179),"")</f>
        <v>134</v>
      </c>
      <c r="B180" s="39"/>
      <c r="C180" s="34" t="s">
        <v>179</v>
      </c>
      <c r="D180" s="35">
        <v>1</v>
      </c>
      <c r="E180" s="36">
        <v>0</v>
      </c>
      <c r="F180" s="35">
        <f t="shared" si="102"/>
        <v>1</v>
      </c>
      <c r="G180" s="37" t="s">
        <v>62</v>
      </c>
      <c r="H180" s="38">
        <v>275</v>
      </c>
      <c r="I180" s="38">
        <f t="shared" si="98"/>
        <v>275</v>
      </c>
      <c r="J180" s="60">
        <v>1</v>
      </c>
      <c r="K180" s="55">
        <v>44.83482</v>
      </c>
      <c r="L180" s="35">
        <f t="shared" si="99"/>
        <v>1</v>
      </c>
      <c r="M180" s="56">
        <f t="shared" si="100"/>
        <v>44.83482</v>
      </c>
      <c r="N180" s="57">
        <f t="shared" si="101"/>
        <v>319.83482</v>
      </c>
      <c r="O180" s="58"/>
      <c r="P180" s="47"/>
    </row>
    <row r="181" ht="29" spans="1:16">
      <c r="A181" s="32">
        <f>IF(F181&lt;&gt;"",1+MAX($A$5:A180),"")</f>
        <v>135</v>
      </c>
      <c r="B181" s="39"/>
      <c r="C181" s="34" t="s">
        <v>180</v>
      </c>
      <c r="D181" s="35">
        <v>2</v>
      </c>
      <c r="E181" s="36">
        <v>0</v>
      </c>
      <c r="F181" s="35">
        <f t="shared" si="102"/>
        <v>2</v>
      </c>
      <c r="G181" s="37" t="s">
        <v>62</v>
      </c>
      <c r="H181" s="38">
        <v>180</v>
      </c>
      <c r="I181" s="38">
        <f t="shared" si="98"/>
        <v>360</v>
      </c>
      <c r="J181" s="60">
        <v>1</v>
      </c>
      <c r="K181" s="55">
        <v>44.83482</v>
      </c>
      <c r="L181" s="35">
        <f t="shared" si="99"/>
        <v>2</v>
      </c>
      <c r="M181" s="56">
        <f t="shared" si="100"/>
        <v>89.66964</v>
      </c>
      <c r="N181" s="57">
        <f t="shared" si="101"/>
        <v>449.66964</v>
      </c>
      <c r="O181" s="58"/>
      <c r="P181" s="47"/>
    </row>
    <row r="182" ht="16" spans="1:16">
      <c r="A182" s="32">
        <f>IF(F182&lt;&gt;"",1+MAX($A$5:A181),"")</f>
        <v>136</v>
      </c>
      <c r="B182" s="39"/>
      <c r="C182" s="34" t="s">
        <v>181</v>
      </c>
      <c r="D182" s="35">
        <v>1</v>
      </c>
      <c r="E182" s="36">
        <v>0</v>
      </c>
      <c r="F182" s="35">
        <f t="shared" si="102"/>
        <v>1</v>
      </c>
      <c r="G182" s="37" t="s">
        <v>62</v>
      </c>
      <c r="H182" s="38">
        <v>115</v>
      </c>
      <c r="I182" s="38">
        <f t="shared" si="98"/>
        <v>115</v>
      </c>
      <c r="J182" s="60">
        <v>1</v>
      </c>
      <c r="K182" s="55">
        <v>44.83482</v>
      </c>
      <c r="L182" s="35">
        <f t="shared" si="99"/>
        <v>1</v>
      </c>
      <c r="M182" s="56">
        <f t="shared" si="100"/>
        <v>44.83482</v>
      </c>
      <c r="N182" s="57">
        <f t="shared" si="101"/>
        <v>159.83482</v>
      </c>
      <c r="O182" s="58"/>
      <c r="P182" s="47"/>
    </row>
    <row r="183" ht="16" spans="1:16">
      <c r="A183" s="32">
        <f>IF(F183&lt;&gt;"",1+MAX($A$5:A182),"")</f>
        <v>137</v>
      </c>
      <c r="B183" s="39"/>
      <c r="C183" s="34" t="s">
        <v>182</v>
      </c>
      <c r="D183" s="35">
        <v>11</v>
      </c>
      <c r="E183" s="36">
        <v>0</v>
      </c>
      <c r="F183" s="35">
        <f t="shared" ref="F183" si="103">(1+E183)*D183</f>
        <v>11</v>
      </c>
      <c r="G183" s="37" t="s">
        <v>62</v>
      </c>
      <c r="H183" s="38">
        <v>349.95</v>
      </c>
      <c r="I183" s="38">
        <f t="shared" si="98"/>
        <v>3849.45</v>
      </c>
      <c r="J183" s="60">
        <v>0.8</v>
      </c>
      <c r="K183" s="55">
        <v>44.83482</v>
      </c>
      <c r="L183" s="35">
        <f t="shared" si="99"/>
        <v>8.8</v>
      </c>
      <c r="M183" s="56">
        <f t="shared" si="100"/>
        <v>394.546416</v>
      </c>
      <c r="N183" s="57">
        <f t="shared" si="101"/>
        <v>4243.996416</v>
      </c>
      <c r="O183" s="58"/>
      <c r="P183" s="47"/>
    </row>
    <row r="184" ht="16" spans="1:16">
      <c r="A184" s="32" t="str">
        <f>IF(F184&lt;&gt;"",1+MAX($A$5:A183),"")</f>
        <v/>
      </c>
      <c r="B184" s="39"/>
      <c r="C184" s="34"/>
      <c r="D184" s="35"/>
      <c r="E184" s="36"/>
      <c r="F184" s="35"/>
      <c r="G184" s="37"/>
      <c r="H184" s="38"/>
      <c r="I184" s="38"/>
      <c r="J184" s="60"/>
      <c r="K184" s="55"/>
      <c r="L184" s="35"/>
      <c r="M184" s="56"/>
      <c r="N184" s="57"/>
      <c r="O184" s="58"/>
      <c r="P184" s="47"/>
    </row>
    <row r="185" ht="16" spans="1:16">
      <c r="A185" s="32" t="str">
        <f>IF(F185&lt;&gt;"",1+MAX($A$5:A184),"")</f>
        <v/>
      </c>
      <c r="B185" s="39"/>
      <c r="C185" s="65" t="s">
        <v>183</v>
      </c>
      <c r="D185" s="35"/>
      <c r="E185" s="36"/>
      <c r="F185" s="35"/>
      <c r="G185" s="37"/>
      <c r="H185" s="38"/>
      <c r="I185" s="38"/>
      <c r="J185" s="60"/>
      <c r="K185" s="55"/>
      <c r="L185" s="35"/>
      <c r="M185" s="56"/>
      <c r="N185" s="57"/>
      <c r="O185" s="58"/>
      <c r="P185" s="47"/>
    </row>
    <row r="186" ht="16" spans="1:16">
      <c r="A186" s="32">
        <f>IF(F186&lt;&gt;"",1+MAX($A$5:A185),"")</f>
        <v>138</v>
      </c>
      <c r="B186" s="39"/>
      <c r="C186" s="34" t="s">
        <v>184</v>
      </c>
      <c r="D186" s="35">
        <v>4</v>
      </c>
      <c r="E186" s="36">
        <v>0</v>
      </c>
      <c r="F186" s="35">
        <f t="shared" ref="F186" si="104">(1+E186)*D186</f>
        <v>4</v>
      </c>
      <c r="G186" s="37" t="s">
        <v>62</v>
      </c>
      <c r="H186" s="38">
        <v>134</v>
      </c>
      <c r="I186" s="38">
        <f t="shared" ref="I186" si="105">F186*H186</f>
        <v>536</v>
      </c>
      <c r="J186" s="60">
        <v>2.121</v>
      </c>
      <c r="K186" s="55">
        <v>44.83482</v>
      </c>
      <c r="L186" s="35">
        <f t="shared" ref="L186" si="106">J186*F186</f>
        <v>8.484</v>
      </c>
      <c r="M186" s="56">
        <f t="shared" ref="M186" si="107">L186*K186</f>
        <v>380.37861288</v>
      </c>
      <c r="N186" s="57">
        <f t="shared" ref="N186" si="108">M186+I186</f>
        <v>916.37861288</v>
      </c>
      <c r="O186" s="58"/>
      <c r="P186" s="47"/>
    </row>
    <row r="187" ht="16" spans="1:16">
      <c r="A187" s="32" t="str">
        <f>IF(F187&lt;&gt;"",1+MAX($A$5:A186),"")</f>
        <v/>
      </c>
      <c r="B187" s="39"/>
      <c r="C187" s="34"/>
      <c r="D187" s="35"/>
      <c r="E187" s="36"/>
      <c r="F187" s="35"/>
      <c r="G187" s="37"/>
      <c r="H187" s="38"/>
      <c r="I187" s="38"/>
      <c r="J187" s="60"/>
      <c r="K187" s="55"/>
      <c r="L187" s="35"/>
      <c r="M187" s="56"/>
      <c r="N187" s="57"/>
      <c r="O187" s="58"/>
      <c r="P187" s="47"/>
    </row>
    <row r="188" ht="16" spans="1:16">
      <c r="A188" s="32" t="str">
        <f>IF(F188&lt;&gt;"",1+MAX($A$5:A187),"")</f>
        <v/>
      </c>
      <c r="B188" s="39"/>
      <c r="C188" s="65" t="s">
        <v>185</v>
      </c>
      <c r="D188" s="35"/>
      <c r="E188" s="36"/>
      <c r="F188" s="35"/>
      <c r="G188" s="37"/>
      <c r="H188" s="38"/>
      <c r="I188" s="38"/>
      <c r="J188" s="60"/>
      <c r="K188" s="55"/>
      <c r="L188" s="35"/>
      <c r="M188" s="56"/>
      <c r="N188" s="57"/>
      <c r="O188" s="58"/>
      <c r="P188" s="47"/>
    </row>
    <row r="189" ht="16" spans="1:16">
      <c r="A189" s="32" t="str">
        <f>IF(F189&lt;&gt;"",1+MAX($A$5:A188),"")</f>
        <v/>
      </c>
      <c r="B189" s="39"/>
      <c r="C189" s="66" t="s">
        <v>186</v>
      </c>
      <c r="D189" s="35"/>
      <c r="E189" s="36"/>
      <c r="F189" s="35"/>
      <c r="G189" s="37"/>
      <c r="H189" s="38"/>
      <c r="I189" s="38"/>
      <c r="J189" s="60"/>
      <c r="K189" s="55"/>
      <c r="L189" s="35"/>
      <c r="M189" s="56"/>
      <c r="N189" s="57"/>
      <c r="O189" s="58"/>
      <c r="P189" s="47"/>
    </row>
    <row r="190" ht="16" spans="1:16">
      <c r="A190" s="32">
        <f>IF(F190&lt;&gt;"",1+MAX($A$5:A189),"")</f>
        <v>139</v>
      </c>
      <c r="B190" s="39"/>
      <c r="C190" s="64" t="s">
        <v>187</v>
      </c>
      <c r="D190" s="35">
        <v>40</v>
      </c>
      <c r="E190" s="36">
        <v>0</v>
      </c>
      <c r="F190" s="35">
        <f t="shared" ref="F190" si="109">(1+E190)*D190</f>
        <v>40</v>
      </c>
      <c r="G190" s="37" t="s">
        <v>62</v>
      </c>
      <c r="H190" s="38">
        <v>11.5</v>
      </c>
      <c r="I190" s="38">
        <f t="shared" ref="I190:I199" si="110">F190*H190</f>
        <v>460</v>
      </c>
      <c r="J190" s="60">
        <v>0.112</v>
      </c>
      <c r="K190" s="55">
        <v>44.83482</v>
      </c>
      <c r="L190" s="35">
        <f t="shared" ref="L190:L199" si="111">J190*F190</f>
        <v>4.48</v>
      </c>
      <c r="M190" s="56">
        <f t="shared" ref="M190:M199" si="112">L190*K190</f>
        <v>200.8599936</v>
      </c>
      <c r="N190" s="57">
        <f t="shared" ref="N190:N199" si="113">M190+I190</f>
        <v>660.8599936</v>
      </c>
      <c r="O190" s="58"/>
      <c r="P190" s="47"/>
    </row>
    <row r="191" ht="16" spans="1:16">
      <c r="A191" s="32">
        <f>IF(F191&lt;&gt;"",1+MAX($A$5:A190),"")</f>
        <v>140</v>
      </c>
      <c r="B191" s="39"/>
      <c r="C191" s="64" t="s">
        <v>188</v>
      </c>
      <c r="D191" s="35">
        <v>4</v>
      </c>
      <c r="E191" s="36">
        <v>0</v>
      </c>
      <c r="F191" s="35">
        <f t="shared" ref="F191:F194" si="114">(1+E191)*D191</f>
        <v>4</v>
      </c>
      <c r="G191" s="37" t="s">
        <v>62</v>
      </c>
      <c r="H191" s="38">
        <v>24.5</v>
      </c>
      <c r="I191" s="38">
        <f t="shared" si="110"/>
        <v>98</v>
      </c>
      <c r="J191" s="60">
        <v>0.399</v>
      </c>
      <c r="K191" s="55">
        <v>44.83482</v>
      </c>
      <c r="L191" s="35">
        <f t="shared" si="111"/>
        <v>1.596</v>
      </c>
      <c r="M191" s="56">
        <f t="shared" si="112"/>
        <v>71.55637272</v>
      </c>
      <c r="N191" s="57">
        <f t="shared" si="113"/>
        <v>169.55637272</v>
      </c>
      <c r="O191" s="58"/>
      <c r="P191" s="47"/>
    </row>
    <row r="192" ht="16" spans="1:16">
      <c r="A192" s="32">
        <f>IF(F192&lt;&gt;"",1+MAX($A$5:A191),"")</f>
        <v>141</v>
      </c>
      <c r="B192" s="39"/>
      <c r="C192" s="64" t="s">
        <v>189</v>
      </c>
      <c r="D192" s="35">
        <v>2</v>
      </c>
      <c r="E192" s="36">
        <v>0</v>
      </c>
      <c r="F192" s="35">
        <f t="shared" si="114"/>
        <v>2</v>
      </c>
      <c r="G192" s="37" t="s">
        <v>62</v>
      </c>
      <c r="H192" s="38">
        <v>61</v>
      </c>
      <c r="I192" s="38">
        <f t="shared" si="110"/>
        <v>122</v>
      </c>
      <c r="J192" s="60">
        <v>0.431</v>
      </c>
      <c r="K192" s="55">
        <v>44.83482</v>
      </c>
      <c r="L192" s="35">
        <f t="shared" si="111"/>
        <v>0.862</v>
      </c>
      <c r="M192" s="56">
        <f t="shared" si="112"/>
        <v>38.64761484</v>
      </c>
      <c r="N192" s="57">
        <f t="shared" si="113"/>
        <v>160.64761484</v>
      </c>
      <c r="O192" s="58"/>
      <c r="P192" s="47"/>
    </row>
    <row r="193" ht="16" spans="1:16">
      <c r="A193" s="32">
        <f>IF(F193&lt;&gt;"",1+MAX($A$5:A192),"")</f>
        <v>142</v>
      </c>
      <c r="B193" s="39"/>
      <c r="C193" s="64" t="s">
        <v>190</v>
      </c>
      <c r="D193" s="35">
        <v>5</v>
      </c>
      <c r="E193" s="36">
        <v>0</v>
      </c>
      <c r="F193" s="35">
        <f t="shared" si="114"/>
        <v>5</v>
      </c>
      <c r="G193" s="37" t="s">
        <v>62</v>
      </c>
      <c r="H193" s="38">
        <v>68</v>
      </c>
      <c r="I193" s="38">
        <f t="shared" si="110"/>
        <v>340</v>
      </c>
      <c r="J193" s="60">
        <v>0.431</v>
      </c>
      <c r="K193" s="55">
        <v>44.83482</v>
      </c>
      <c r="L193" s="35">
        <f t="shared" si="111"/>
        <v>2.155</v>
      </c>
      <c r="M193" s="56">
        <f t="shared" si="112"/>
        <v>96.6190371</v>
      </c>
      <c r="N193" s="57">
        <f t="shared" si="113"/>
        <v>436.6190371</v>
      </c>
      <c r="O193" s="58"/>
      <c r="P193" s="47"/>
    </row>
    <row r="194" ht="16" spans="1:16">
      <c r="A194" s="32">
        <f>IF(F194&lt;&gt;"",1+MAX($A$5:A193),"")</f>
        <v>143</v>
      </c>
      <c r="B194" s="39"/>
      <c r="C194" s="64" t="s">
        <v>191</v>
      </c>
      <c r="D194" s="35">
        <v>12</v>
      </c>
      <c r="E194" s="36">
        <v>0</v>
      </c>
      <c r="F194" s="35">
        <f t="shared" si="114"/>
        <v>12</v>
      </c>
      <c r="G194" s="37" t="s">
        <v>62</v>
      </c>
      <c r="H194" s="38">
        <v>61</v>
      </c>
      <c r="I194" s="38">
        <f t="shared" si="110"/>
        <v>732</v>
      </c>
      <c r="J194" s="60">
        <v>0.431</v>
      </c>
      <c r="K194" s="55">
        <v>44.83482</v>
      </c>
      <c r="L194" s="35">
        <f t="shared" si="111"/>
        <v>5.172</v>
      </c>
      <c r="M194" s="56">
        <f t="shared" si="112"/>
        <v>231.88568904</v>
      </c>
      <c r="N194" s="57">
        <f t="shared" si="113"/>
        <v>963.88568904</v>
      </c>
      <c r="O194" s="58"/>
      <c r="P194" s="47"/>
    </row>
    <row r="195" ht="16" spans="1:16">
      <c r="A195" s="32">
        <f>IF(F195&lt;&gt;"",1+MAX($A$5:A194),"")</f>
        <v>144</v>
      </c>
      <c r="B195" s="39"/>
      <c r="C195" s="64" t="s">
        <v>192</v>
      </c>
      <c r="D195" s="35">
        <v>78</v>
      </c>
      <c r="E195" s="36">
        <v>0</v>
      </c>
      <c r="F195" s="35">
        <f t="shared" ref="F195:F199" si="115">(1+E195)*D195</f>
        <v>78</v>
      </c>
      <c r="G195" s="37" t="s">
        <v>62</v>
      </c>
      <c r="H195" s="38">
        <v>12.85</v>
      </c>
      <c r="I195" s="38">
        <f t="shared" si="110"/>
        <v>1002.3</v>
      </c>
      <c r="J195" s="60">
        <v>0.399</v>
      </c>
      <c r="K195" s="55">
        <v>44.83482</v>
      </c>
      <c r="L195" s="35">
        <f t="shared" si="111"/>
        <v>31.122</v>
      </c>
      <c r="M195" s="56">
        <f t="shared" si="112"/>
        <v>1395.34926804</v>
      </c>
      <c r="N195" s="57">
        <f t="shared" si="113"/>
        <v>2397.64926804</v>
      </c>
      <c r="O195" s="58"/>
      <c r="P195" s="47"/>
    </row>
    <row r="196" ht="16" spans="1:16">
      <c r="A196" s="32">
        <f>IF(F196&lt;&gt;"",1+MAX($A$5:A195),"")</f>
        <v>145</v>
      </c>
      <c r="B196" s="39"/>
      <c r="C196" s="64" t="s">
        <v>188</v>
      </c>
      <c r="D196" s="35">
        <v>33</v>
      </c>
      <c r="E196" s="36">
        <v>0</v>
      </c>
      <c r="F196" s="35">
        <f t="shared" si="115"/>
        <v>33</v>
      </c>
      <c r="G196" s="37" t="s">
        <v>62</v>
      </c>
      <c r="H196" s="38">
        <v>24.5</v>
      </c>
      <c r="I196" s="38">
        <f t="shared" si="110"/>
        <v>808.5</v>
      </c>
      <c r="J196" s="60">
        <v>0.399</v>
      </c>
      <c r="K196" s="55">
        <v>44.83482</v>
      </c>
      <c r="L196" s="35">
        <f t="shared" si="111"/>
        <v>13.167</v>
      </c>
      <c r="M196" s="56">
        <f t="shared" si="112"/>
        <v>590.34007494</v>
      </c>
      <c r="N196" s="57">
        <f t="shared" si="113"/>
        <v>1398.84007494</v>
      </c>
      <c r="O196" s="58"/>
      <c r="P196" s="47"/>
    </row>
    <row r="197" ht="16" spans="1:16">
      <c r="A197" s="32">
        <f>IF(F197&lt;&gt;"",1+MAX($A$5:A196),"")</f>
        <v>146</v>
      </c>
      <c r="B197" s="39"/>
      <c r="C197" s="64" t="s">
        <v>193</v>
      </c>
      <c r="D197" s="35">
        <v>4</v>
      </c>
      <c r="E197" s="36">
        <v>0</v>
      </c>
      <c r="F197" s="35">
        <f t="shared" si="115"/>
        <v>4</v>
      </c>
      <c r="G197" s="37" t="s">
        <v>62</v>
      </c>
      <c r="H197" s="38">
        <v>55</v>
      </c>
      <c r="I197" s="38">
        <f t="shared" si="110"/>
        <v>220</v>
      </c>
      <c r="J197" s="60">
        <v>0.45</v>
      </c>
      <c r="K197" s="55">
        <v>44.83482</v>
      </c>
      <c r="L197" s="35">
        <f t="shared" si="111"/>
        <v>1.8</v>
      </c>
      <c r="M197" s="56">
        <f t="shared" si="112"/>
        <v>80.702676</v>
      </c>
      <c r="N197" s="57">
        <f t="shared" si="113"/>
        <v>300.702676</v>
      </c>
      <c r="O197" s="58"/>
      <c r="P197" s="47"/>
    </row>
    <row r="198" ht="16" spans="1:16">
      <c r="A198" s="32">
        <f>IF(F198&lt;&gt;"",1+MAX($A$5:A197),"")</f>
        <v>147</v>
      </c>
      <c r="B198" s="39"/>
      <c r="C198" s="64" t="s">
        <v>194</v>
      </c>
      <c r="D198" s="35">
        <v>4</v>
      </c>
      <c r="E198" s="36">
        <v>0</v>
      </c>
      <c r="F198" s="35">
        <f t="shared" si="115"/>
        <v>4</v>
      </c>
      <c r="G198" s="37" t="s">
        <v>62</v>
      </c>
      <c r="H198" s="38">
        <v>75</v>
      </c>
      <c r="I198" s="38">
        <f t="shared" si="110"/>
        <v>300</v>
      </c>
      <c r="J198" s="60">
        <v>0.45</v>
      </c>
      <c r="K198" s="55">
        <v>44.83482</v>
      </c>
      <c r="L198" s="35">
        <f t="shared" si="111"/>
        <v>1.8</v>
      </c>
      <c r="M198" s="56">
        <f t="shared" si="112"/>
        <v>80.702676</v>
      </c>
      <c r="N198" s="57">
        <f t="shared" si="113"/>
        <v>380.702676</v>
      </c>
      <c r="O198" s="58"/>
      <c r="P198" s="47"/>
    </row>
    <row r="199" ht="16" spans="1:16">
      <c r="A199" s="32">
        <f>IF(F199&lt;&gt;"",1+MAX($A$5:A198),"")</f>
        <v>148</v>
      </c>
      <c r="B199" s="39"/>
      <c r="C199" s="64" t="s">
        <v>195</v>
      </c>
      <c r="D199" s="35">
        <v>18</v>
      </c>
      <c r="E199" s="36">
        <v>0</v>
      </c>
      <c r="F199" s="35">
        <f t="shared" si="115"/>
        <v>18</v>
      </c>
      <c r="G199" s="37" t="s">
        <v>62</v>
      </c>
      <c r="H199" s="38">
        <v>70</v>
      </c>
      <c r="I199" s="38">
        <f t="shared" si="110"/>
        <v>1260</v>
      </c>
      <c r="J199" s="60">
        <v>0.45</v>
      </c>
      <c r="K199" s="55">
        <v>44.83482</v>
      </c>
      <c r="L199" s="35">
        <f t="shared" si="111"/>
        <v>8.1</v>
      </c>
      <c r="M199" s="56">
        <f t="shared" si="112"/>
        <v>363.162042</v>
      </c>
      <c r="N199" s="57">
        <f t="shared" si="113"/>
        <v>1623.162042</v>
      </c>
      <c r="O199" s="58"/>
      <c r="P199" s="47"/>
    </row>
    <row r="200" ht="16" spans="1:16">
      <c r="A200" s="32" t="str">
        <f>IF(F200&lt;&gt;"",1+MAX($A$5:A199),"")</f>
        <v/>
      </c>
      <c r="B200" s="39"/>
      <c r="C200" s="64"/>
      <c r="D200" s="35"/>
      <c r="E200" s="36"/>
      <c r="F200" s="35"/>
      <c r="G200" s="37"/>
      <c r="H200" s="38"/>
      <c r="I200" s="38"/>
      <c r="J200" s="60"/>
      <c r="K200" s="55"/>
      <c r="L200" s="35"/>
      <c r="M200" s="56"/>
      <c r="N200" s="57"/>
      <c r="O200" s="58"/>
      <c r="P200" s="47"/>
    </row>
    <row r="201" ht="16" spans="1:16">
      <c r="A201" s="32" t="str">
        <f>IF(F201&lt;&gt;"",1+MAX($A$5:A200),"")</f>
        <v/>
      </c>
      <c r="B201" s="39"/>
      <c r="C201" s="66" t="s">
        <v>196</v>
      </c>
      <c r="D201" s="35"/>
      <c r="E201" s="36"/>
      <c r="F201" s="35"/>
      <c r="G201" s="37"/>
      <c r="H201" s="38"/>
      <c r="I201" s="38"/>
      <c r="J201" s="60"/>
      <c r="K201" s="55"/>
      <c r="L201" s="35"/>
      <c r="M201" s="56"/>
      <c r="N201" s="57"/>
      <c r="O201" s="58"/>
      <c r="P201" s="47"/>
    </row>
    <row r="202" ht="16" spans="1:16">
      <c r="A202" s="32">
        <f>IF(F202&lt;&gt;"",1+MAX($A$5:A201),"")</f>
        <v>149</v>
      </c>
      <c r="B202" s="39"/>
      <c r="C202" s="64" t="s">
        <v>197</v>
      </c>
      <c r="D202" s="35">
        <v>19</v>
      </c>
      <c r="E202" s="36">
        <v>0</v>
      </c>
      <c r="F202" s="35">
        <f t="shared" ref="F202" si="116">(1+E202)*D202</f>
        <v>19</v>
      </c>
      <c r="G202" s="37" t="s">
        <v>62</v>
      </c>
      <c r="H202" s="38">
        <v>48</v>
      </c>
      <c r="I202" s="38">
        <f t="shared" ref="I202:I207" si="117">F202*H202</f>
        <v>912</v>
      </c>
      <c r="J202" s="60">
        <v>0.7</v>
      </c>
      <c r="K202" s="55">
        <v>44.83482</v>
      </c>
      <c r="L202" s="35">
        <f t="shared" ref="L202:L207" si="118">J202*F202</f>
        <v>13.3</v>
      </c>
      <c r="M202" s="56">
        <f t="shared" ref="M202:M207" si="119">L202*K202</f>
        <v>596.303106</v>
      </c>
      <c r="N202" s="57">
        <f t="shared" ref="N202:N207" si="120">M202+I202</f>
        <v>1508.303106</v>
      </c>
      <c r="O202" s="58"/>
      <c r="P202" s="47"/>
    </row>
    <row r="203" ht="16" spans="1:16">
      <c r="A203" s="32">
        <f>IF(F203&lt;&gt;"",1+MAX($A$5:A202),"")</f>
        <v>150</v>
      </c>
      <c r="B203" s="39"/>
      <c r="C203" s="64" t="s">
        <v>198</v>
      </c>
      <c r="D203" s="35">
        <v>5</v>
      </c>
      <c r="E203" s="36">
        <v>0</v>
      </c>
      <c r="F203" s="35">
        <f t="shared" ref="F203:F204" si="121">(1+E203)*D203</f>
        <v>5</v>
      </c>
      <c r="G203" s="37" t="s">
        <v>62</v>
      </c>
      <c r="H203" s="38">
        <v>75</v>
      </c>
      <c r="I203" s="38">
        <f t="shared" si="117"/>
        <v>375</v>
      </c>
      <c r="J203" s="60">
        <v>0.785</v>
      </c>
      <c r="K203" s="55">
        <v>44.83482</v>
      </c>
      <c r="L203" s="35">
        <f t="shared" si="118"/>
        <v>3.925</v>
      </c>
      <c r="M203" s="56">
        <f t="shared" si="119"/>
        <v>175.9766685</v>
      </c>
      <c r="N203" s="57">
        <f t="shared" si="120"/>
        <v>550.9766685</v>
      </c>
      <c r="O203" s="58"/>
      <c r="P203" s="47"/>
    </row>
    <row r="204" ht="16" spans="1:16">
      <c r="A204" s="32">
        <f>IF(F204&lt;&gt;"",1+MAX($A$5:A203),"")</f>
        <v>151</v>
      </c>
      <c r="B204" s="39"/>
      <c r="C204" s="64" t="s">
        <v>199</v>
      </c>
      <c r="D204" s="35">
        <v>28</v>
      </c>
      <c r="E204" s="36">
        <v>0</v>
      </c>
      <c r="F204" s="35">
        <f t="shared" si="121"/>
        <v>28</v>
      </c>
      <c r="G204" s="37" t="s">
        <v>62</v>
      </c>
      <c r="H204" s="38">
        <v>75</v>
      </c>
      <c r="I204" s="38">
        <f t="shared" si="117"/>
        <v>2100</v>
      </c>
      <c r="J204" s="60">
        <v>0.785</v>
      </c>
      <c r="K204" s="55">
        <v>44.83482</v>
      </c>
      <c r="L204" s="35">
        <f t="shared" si="118"/>
        <v>21.98</v>
      </c>
      <c r="M204" s="56">
        <f t="shared" si="119"/>
        <v>985.4693436</v>
      </c>
      <c r="N204" s="57">
        <f t="shared" si="120"/>
        <v>3085.4693436</v>
      </c>
      <c r="O204" s="58"/>
      <c r="P204" s="47"/>
    </row>
    <row r="205" ht="16" spans="1:16">
      <c r="A205" s="32">
        <f>IF(F205&lt;&gt;"",1+MAX($A$5:A204),"")</f>
        <v>152</v>
      </c>
      <c r="B205" s="39"/>
      <c r="C205" s="64" t="s">
        <v>200</v>
      </c>
      <c r="D205" s="35">
        <v>38</v>
      </c>
      <c r="E205" s="36">
        <v>0</v>
      </c>
      <c r="F205" s="35">
        <f t="shared" ref="F205" si="122">(1+E205)*D205</f>
        <v>38</v>
      </c>
      <c r="G205" s="37" t="s">
        <v>62</v>
      </c>
      <c r="H205" s="38">
        <v>5.85</v>
      </c>
      <c r="I205" s="38">
        <f t="shared" si="117"/>
        <v>222.3</v>
      </c>
      <c r="J205" s="60">
        <v>0.112</v>
      </c>
      <c r="K205" s="55">
        <v>44.83482</v>
      </c>
      <c r="L205" s="35">
        <f t="shared" si="118"/>
        <v>4.256</v>
      </c>
      <c r="M205" s="56">
        <f t="shared" si="119"/>
        <v>190.81699392</v>
      </c>
      <c r="N205" s="57">
        <f t="shared" si="120"/>
        <v>413.11699392</v>
      </c>
      <c r="O205" s="58"/>
      <c r="P205" s="47"/>
    </row>
    <row r="206" ht="16" spans="1:16">
      <c r="A206" s="32">
        <f>IF(F206&lt;&gt;"",1+MAX($A$5:A205),"")</f>
        <v>153</v>
      </c>
      <c r="B206" s="39"/>
      <c r="C206" s="64" t="s">
        <v>201</v>
      </c>
      <c r="D206" s="35">
        <v>29</v>
      </c>
      <c r="E206" s="36">
        <v>0</v>
      </c>
      <c r="F206" s="35">
        <f t="shared" ref="F206:F207" si="123">(1+E206)*D206</f>
        <v>29</v>
      </c>
      <c r="G206" s="37" t="s">
        <v>62</v>
      </c>
      <c r="H206" s="38">
        <v>68</v>
      </c>
      <c r="I206" s="38">
        <f t="shared" si="117"/>
        <v>1972</v>
      </c>
      <c r="J206" s="60">
        <v>1.21</v>
      </c>
      <c r="K206" s="55">
        <v>44.83482</v>
      </c>
      <c r="L206" s="35">
        <f t="shared" si="118"/>
        <v>35.09</v>
      </c>
      <c r="M206" s="56">
        <f t="shared" si="119"/>
        <v>1573.2538338</v>
      </c>
      <c r="N206" s="57">
        <f t="shared" si="120"/>
        <v>3545.2538338</v>
      </c>
      <c r="O206" s="58"/>
      <c r="P206" s="47"/>
    </row>
    <row r="207" ht="16" spans="1:16">
      <c r="A207" s="32">
        <f>IF(F207&lt;&gt;"",1+MAX($A$5:A206),"")</f>
        <v>154</v>
      </c>
      <c r="B207" s="39"/>
      <c r="C207" s="64" t="s">
        <v>202</v>
      </c>
      <c r="D207" s="35">
        <v>2</v>
      </c>
      <c r="E207" s="36">
        <v>0</v>
      </c>
      <c r="F207" s="35">
        <f t="shared" si="123"/>
        <v>2</v>
      </c>
      <c r="G207" s="37" t="s">
        <v>62</v>
      </c>
      <c r="H207" s="38">
        <v>18.5</v>
      </c>
      <c r="I207" s="38">
        <f t="shared" si="117"/>
        <v>37</v>
      </c>
      <c r="J207" s="60">
        <v>0.368</v>
      </c>
      <c r="K207" s="55">
        <v>44.83482</v>
      </c>
      <c r="L207" s="35">
        <f t="shared" si="118"/>
        <v>0.736</v>
      </c>
      <c r="M207" s="56">
        <f t="shared" si="119"/>
        <v>32.99842752</v>
      </c>
      <c r="N207" s="57">
        <f t="shared" si="120"/>
        <v>69.99842752</v>
      </c>
      <c r="O207" s="58"/>
      <c r="P207" s="47"/>
    </row>
    <row r="208" ht="16" spans="1:16">
      <c r="A208" s="32" t="str">
        <f>IF(F208&lt;&gt;"",1+MAX($A$5:A207),"")</f>
        <v/>
      </c>
      <c r="B208" s="39"/>
      <c r="C208" s="64"/>
      <c r="D208" s="35"/>
      <c r="E208" s="36"/>
      <c r="F208" s="35"/>
      <c r="G208" s="37"/>
      <c r="H208" s="38"/>
      <c r="I208" s="38"/>
      <c r="J208" s="60"/>
      <c r="K208" s="55"/>
      <c r="L208" s="35"/>
      <c r="M208" s="56"/>
      <c r="N208" s="57"/>
      <c r="O208" s="58"/>
      <c r="P208" s="47"/>
    </row>
    <row r="209" ht="16" spans="1:16">
      <c r="A209" s="32" t="str">
        <f>IF(F209&lt;&gt;"",1+MAX($A$5:A208),"")</f>
        <v/>
      </c>
      <c r="B209" s="39"/>
      <c r="C209" s="65" t="s">
        <v>203</v>
      </c>
      <c r="D209" s="35"/>
      <c r="E209" s="36"/>
      <c r="F209" s="35"/>
      <c r="G209" s="37"/>
      <c r="H209" s="38"/>
      <c r="I209" s="38"/>
      <c r="J209" s="60"/>
      <c r="K209" s="55"/>
      <c r="L209" s="35"/>
      <c r="M209" s="56"/>
      <c r="N209" s="57"/>
      <c r="O209" s="58"/>
      <c r="P209" s="47"/>
    </row>
    <row r="210" ht="16" spans="1:16">
      <c r="A210" s="32">
        <f>IF(F210&lt;&gt;"",1+MAX($A$5:A209),"")</f>
        <v>155</v>
      </c>
      <c r="B210" s="39"/>
      <c r="C210" s="67" t="s">
        <v>204</v>
      </c>
      <c r="D210" s="35">
        <v>1</v>
      </c>
      <c r="E210" s="36">
        <v>0</v>
      </c>
      <c r="F210" s="35">
        <f>(1+E210)*D210</f>
        <v>1</v>
      </c>
      <c r="G210" s="37" t="s">
        <v>62</v>
      </c>
      <c r="H210" s="38">
        <v>1150</v>
      </c>
      <c r="I210" s="38">
        <f t="shared" ref="I210:I228" si="124">F210*H210</f>
        <v>1150</v>
      </c>
      <c r="J210" s="60">
        <v>9.785</v>
      </c>
      <c r="K210" s="55">
        <v>44.83482</v>
      </c>
      <c r="L210" s="35">
        <f t="shared" ref="L210:L228" si="125">J210*F210</f>
        <v>9.785</v>
      </c>
      <c r="M210" s="56">
        <f t="shared" ref="M210:M228" si="126">L210*K210</f>
        <v>438.7087137</v>
      </c>
      <c r="N210" s="57">
        <f t="shared" ref="N210:N228" si="127">M210+I210</f>
        <v>1588.7087137</v>
      </c>
      <c r="O210" s="58"/>
      <c r="P210" s="47"/>
    </row>
    <row r="211" ht="16" spans="1:16">
      <c r="A211" s="32">
        <f>IF(F211&lt;&gt;"",1+MAX($A$5:A210),"")</f>
        <v>156</v>
      </c>
      <c r="B211" s="39"/>
      <c r="C211" s="67" t="s">
        <v>205</v>
      </c>
      <c r="D211" s="35">
        <v>1</v>
      </c>
      <c r="E211" s="36">
        <v>0</v>
      </c>
      <c r="F211" s="35">
        <f>(1+E211)*D211</f>
        <v>1</v>
      </c>
      <c r="G211" s="37" t="s">
        <v>62</v>
      </c>
      <c r="H211" s="38">
        <v>1150</v>
      </c>
      <c r="I211" s="38">
        <f t="shared" si="124"/>
        <v>1150</v>
      </c>
      <c r="J211" s="60">
        <v>9.785</v>
      </c>
      <c r="K211" s="55">
        <v>44.83482</v>
      </c>
      <c r="L211" s="35">
        <f t="shared" si="125"/>
        <v>9.785</v>
      </c>
      <c r="M211" s="56">
        <f t="shared" si="126"/>
        <v>438.7087137</v>
      </c>
      <c r="N211" s="57">
        <f t="shared" si="127"/>
        <v>1588.7087137</v>
      </c>
      <c r="O211" s="58"/>
      <c r="P211" s="47"/>
    </row>
    <row r="212" ht="16" spans="1:16">
      <c r="A212" s="32">
        <f>IF(F212&lt;&gt;"",1+MAX($A$5:A211),"")</f>
        <v>157</v>
      </c>
      <c r="B212" s="39"/>
      <c r="C212" s="67" t="s">
        <v>206</v>
      </c>
      <c r="D212" s="35">
        <v>1</v>
      </c>
      <c r="E212" s="36">
        <v>0</v>
      </c>
      <c r="F212" s="35">
        <f>(1+E212)*D212</f>
        <v>1</v>
      </c>
      <c r="G212" s="37" t="s">
        <v>62</v>
      </c>
      <c r="H212" s="38">
        <v>1480</v>
      </c>
      <c r="I212" s="38">
        <f t="shared" si="124"/>
        <v>1480</v>
      </c>
      <c r="J212" s="60">
        <v>12.65</v>
      </c>
      <c r="K212" s="55">
        <v>44.83482</v>
      </c>
      <c r="L212" s="35">
        <f t="shared" si="125"/>
        <v>12.65</v>
      </c>
      <c r="M212" s="56">
        <f t="shared" si="126"/>
        <v>567.160473</v>
      </c>
      <c r="N212" s="57">
        <f t="shared" si="127"/>
        <v>2047.160473</v>
      </c>
      <c r="O212" s="58"/>
      <c r="P212" s="47"/>
    </row>
    <row r="213" ht="16" spans="1:16">
      <c r="A213" s="32">
        <f>IF(F213&lt;&gt;"",1+MAX($A$5:A212),"")</f>
        <v>158</v>
      </c>
      <c r="B213" s="39"/>
      <c r="C213" s="67" t="s">
        <v>207</v>
      </c>
      <c r="D213" s="35">
        <v>1</v>
      </c>
      <c r="E213" s="36">
        <v>0</v>
      </c>
      <c r="F213" s="35">
        <f>(1+E213)*D213</f>
        <v>1</v>
      </c>
      <c r="G213" s="37" t="s">
        <v>62</v>
      </c>
      <c r="H213" s="38">
        <v>3600</v>
      </c>
      <c r="I213" s="38">
        <f t="shared" si="124"/>
        <v>3600</v>
      </c>
      <c r="J213" s="60">
        <v>27.65</v>
      </c>
      <c r="K213" s="55">
        <v>44.83482</v>
      </c>
      <c r="L213" s="35">
        <f t="shared" si="125"/>
        <v>27.65</v>
      </c>
      <c r="M213" s="56">
        <f t="shared" si="126"/>
        <v>1239.682773</v>
      </c>
      <c r="N213" s="57">
        <f t="shared" si="127"/>
        <v>4839.682773</v>
      </c>
      <c r="O213" s="58"/>
      <c r="P213" s="47"/>
    </row>
    <row r="214" ht="16" spans="1:16">
      <c r="A214" s="32">
        <f>IF(F214&lt;&gt;"",1+MAX($A$5:A213),"")</f>
        <v>159</v>
      </c>
      <c r="B214" s="39"/>
      <c r="C214" s="67" t="s">
        <v>208</v>
      </c>
      <c r="D214" s="35">
        <v>1</v>
      </c>
      <c r="E214" s="36">
        <v>0</v>
      </c>
      <c r="F214" s="35">
        <f t="shared" ref="F214" si="128">(1+E214)*D214</f>
        <v>1</v>
      </c>
      <c r="G214" s="37" t="s">
        <v>62</v>
      </c>
      <c r="H214" s="38">
        <v>2450</v>
      </c>
      <c r="I214" s="38">
        <f t="shared" si="124"/>
        <v>2450</v>
      </c>
      <c r="J214" s="60">
        <v>22.22</v>
      </c>
      <c r="K214" s="55">
        <v>44.83482</v>
      </c>
      <c r="L214" s="35">
        <f t="shared" si="125"/>
        <v>22.22</v>
      </c>
      <c r="M214" s="56">
        <f t="shared" si="126"/>
        <v>996.2297004</v>
      </c>
      <c r="N214" s="57">
        <f t="shared" si="127"/>
        <v>3446.2297004</v>
      </c>
      <c r="O214" s="58"/>
      <c r="P214" s="47"/>
    </row>
    <row r="215" ht="16" spans="1:16">
      <c r="A215" s="32">
        <f>IF(F215&lt;&gt;"",1+MAX($A$5:A214),"")</f>
        <v>160</v>
      </c>
      <c r="B215" s="39"/>
      <c r="C215" s="67" t="s">
        <v>209</v>
      </c>
      <c r="D215" s="35">
        <v>1</v>
      </c>
      <c r="E215" s="36">
        <v>0</v>
      </c>
      <c r="F215" s="35">
        <f t="shared" ref="F215:F217" si="129">(1+E215)*D215</f>
        <v>1</v>
      </c>
      <c r="G215" s="37" t="s">
        <v>62</v>
      </c>
      <c r="H215" s="38">
        <v>650</v>
      </c>
      <c r="I215" s="38">
        <f t="shared" si="124"/>
        <v>650</v>
      </c>
      <c r="J215" s="60">
        <v>2.98</v>
      </c>
      <c r="K215" s="55">
        <v>44.83482</v>
      </c>
      <c r="L215" s="35">
        <f t="shared" si="125"/>
        <v>2.98</v>
      </c>
      <c r="M215" s="56">
        <f t="shared" si="126"/>
        <v>133.6077636</v>
      </c>
      <c r="N215" s="57">
        <f t="shared" si="127"/>
        <v>783.6077636</v>
      </c>
      <c r="O215" s="58"/>
      <c r="P215" s="47"/>
    </row>
    <row r="216" ht="16" spans="1:16">
      <c r="A216" s="32">
        <f>IF(F216&lt;&gt;"",1+MAX($A$5:A215),"")</f>
        <v>161</v>
      </c>
      <c r="B216" s="39"/>
      <c r="C216" s="67" t="s">
        <v>210</v>
      </c>
      <c r="D216" s="35">
        <v>1</v>
      </c>
      <c r="E216" s="36">
        <v>0</v>
      </c>
      <c r="F216" s="35">
        <f t="shared" si="129"/>
        <v>1</v>
      </c>
      <c r="G216" s="37" t="s">
        <v>62</v>
      </c>
      <c r="H216" s="38">
        <v>310</v>
      </c>
      <c r="I216" s="38">
        <f t="shared" si="124"/>
        <v>310</v>
      </c>
      <c r="J216" s="60">
        <v>2.65</v>
      </c>
      <c r="K216" s="55">
        <v>44.83482</v>
      </c>
      <c r="L216" s="35">
        <f t="shared" si="125"/>
        <v>2.65</v>
      </c>
      <c r="M216" s="56">
        <f t="shared" si="126"/>
        <v>118.812273</v>
      </c>
      <c r="N216" s="57">
        <f t="shared" si="127"/>
        <v>428.812273</v>
      </c>
      <c r="O216" s="58"/>
      <c r="P216" s="47"/>
    </row>
    <row r="217" ht="16" spans="1:16">
      <c r="A217" s="32">
        <f>IF(F217&lt;&gt;"",1+MAX($A$5:A216),"")</f>
        <v>162</v>
      </c>
      <c r="B217" s="39"/>
      <c r="C217" s="67" t="s">
        <v>211</v>
      </c>
      <c r="D217" s="35">
        <v>1</v>
      </c>
      <c r="E217" s="36">
        <v>0</v>
      </c>
      <c r="F217" s="35">
        <f t="shared" si="129"/>
        <v>1</v>
      </c>
      <c r="G217" s="37" t="s">
        <v>62</v>
      </c>
      <c r="H217" s="38">
        <v>480</v>
      </c>
      <c r="I217" s="38">
        <f t="shared" si="124"/>
        <v>480</v>
      </c>
      <c r="J217" s="60">
        <v>3.12</v>
      </c>
      <c r="K217" s="55">
        <v>44.83482</v>
      </c>
      <c r="L217" s="35">
        <f t="shared" si="125"/>
        <v>3.12</v>
      </c>
      <c r="M217" s="56">
        <f t="shared" si="126"/>
        <v>139.8846384</v>
      </c>
      <c r="N217" s="57">
        <f t="shared" si="127"/>
        <v>619.8846384</v>
      </c>
      <c r="O217" s="58"/>
      <c r="P217" s="47"/>
    </row>
    <row r="218" ht="16" spans="1:16">
      <c r="A218" s="32">
        <f>IF(F218&lt;&gt;"",1+MAX($A$5:A217),"")</f>
        <v>163</v>
      </c>
      <c r="B218" s="39"/>
      <c r="C218" s="64" t="s">
        <v>212</v>
      </c>
      <c r="D218" s="35">
        <v>124</v>
      </c>
      <c r="E218" s="36">
        <v>0</v>
      </c>
      <c r="F218" s="35">
        <f t="shared" ref="F218:F228" si="130">(1+E218)*D218</f>
        <v>124</v>
      </c>
      <c r="G218" s="37" t="s">
        <v>62</v>
      </c>
      <c r="H218" s="38">
        <v>15.24</v>
      </c>
      <c r="I218" s="38">
        <f t="shared" si="124"/>
        <v>1889.76</v>
      </c>
      <c r="J218" s="60">
        <v>0.3</v>
      </c>
      <c r="K218" s="55">
        <v>44.83482</v>
      </c>
      <c r="L218" s="35">
        <f t="shared" si="125"/>
        <v>37.2</v>
      </c>
      <c r="M218" s="56">
        <f t="shared" si="126"/>
        <v>1667.855304</v>
      </c>
      <c r="N218" s="57">
        <f t="shared" si="127"/>
        <v>3557.615304</v>
      </c>
      <c r="O218" s="58"/>
      <c r="P218" s="47"/>
    </row>
    <row r="219" ht="16" spans="1:16">
      <c r="A219" s="32">
        <f>IF(F219&lt;&gt;"",1+MAX($A$5:A218),"")</f>
        <v>164</v>
      </c>
      <c r="B219" s="39"/>
      <c r="C219" s="64" t="s">
        <v>213</v>
      </c>
      <c r="D219" s="35">
        <v>4</v>
      </c>
      <c r="E219" s="36">
        <v>0</v>
      </c>
      <c r="F219" s="35">
        <f t="shared" si="130"/>
        <v>4</v>
      </c>
      <c r="G219" s="37" t="s">
        <v>62</v>
      </c>
      <c r="H219" s="38">
        <v>15.29</v>
      </c>
      <c r="I219" s="38">
        <f t="shared" si="124"/>
        <v>61.16</v>
      </c>
      <c r="J219" s="60">
        <v>0.3</v>
      </c>
      <c r="K219" s="55">
        <v>44.83482</v>
      </c>
      <c r="L219" s="35">
        <f t="shared" si="125"/>
        <v>1.2</v>
      </c>
      <c r="M219" s="56">
        <f t="shared" si="126"/>
        <v>53.801784</v>
      </c>
      <c r="N219" s="57">
        <f t="shared" si="127"/>
        <v>114.961784</v>
      </c>
      <c r="O219" s="58"/>
      <c r="P219" s="47"/>
    </row>
    <row r="220" ht="16" spans="1:16">
      <c r="A220" s="32">
        <f>IF(F220&lt;&gt;"",1+MAX($A$5:A219),"")</f>
        <v>165</v>
      </c>
      <c r="B220" s="39"/>
      <c r="C220" s="64" t="s">
        <v>214</v>
      </c>
      <c r="D220" s="35">
        <v>3</v>
      </c>
      <c r="E220" s="36">
        <v>0</v>
      </c>
      <c r="F220" s="35">
        <f t="shared" si="130"/>
        <v>3</v>
      </c>
      <c r="G220" s="37" t="s">
        <v>62</v>
      </c>
      <c r="H220" s="38">
        <v>162.98</v>
      </c>
      <c r="I220" s="38">
        <f t="shared" si="124"/>
        <v>488.94</v>
      </c>
      <c r="J220" s="60">
        <v>0.5</v>
      </c>
      <c r="K220" s="55">
        <v>44.83482</v>
      </c>
      <c r="L220" s="35">
        <f t="shared" si="125"/>
        <v>1.5</v>
      </c>
      <c r="M220" s="56">
        <f t="shared" si="126"/>
        <v>67.25223</v>
      </c>
      <c r="N220" s="57">
        <f t="shared" si="127"/>
        <v>556.19223</v>
      </c>
      <c r="O220" s="58"/>
      <c r="P220" s="47"/>
    </row>
    <row r="221" ht="16" spans="1:16">
      <c r="A221" s="32">
        <f>IF(F221&lt;&gt;"",1+MAX($A$5:A220),"")</f>
        <v>166</v>
      </c>
      <c r="B221" s="39"/>
      <c r="C221" s="64" t="s">
        <v>215</v>
      </c>
      <c r="D221" s="35">
        <v>2</v>
      </c>
      <c r="E221" s="36">
        <v>0</v>
      </c>
      <c r="F221" s="35">
        <f t="shared" si="130"/>
        <v>2</v>
      </c>
      <c r="G221" s="37" t="s">
        <v>62</v>
      </c>
      <c r="H221" s="38">
        <v>33.31</v>
      </c>
      <c r="I221" s="38">
        <f t="shared" si="124"/>
        <v>66.62</v>
      </c>
      <c r="J221" s="60">
        <v>0.4</v>
      </c>
      <c r="K221" s="55">
        <v>44.83482</v>
      </c>
      <c r="L221" s="35">
        <f t="shared" si="125"/>
        <v>0.8</v>
      </c>
      <c r="M221" s="56">
        <f t="shared" si="126"/>
        <v>35.867856</v>
      </c>
      <c r="N221" s="57">
        <f t="shared" si="127"/>
        <v>102.487856</v>
      </c>
      <c r="O221" s="58"/>
      <c r="P221" s="47"/>
    </row>
    <row r="222" ht="16" spans="1:16">
      <c r="A222" s="32">
        <f>IF(F222&lt;&gt;"",1+MAX($A$5:A221),"")</f>
        <v>167</v>
      </c>
      <c r="B222" s="39"/>
      <c r="C222" s="64" t="s">
        <v>216</v>
      </c>
      <c r="D222" s="35">
        <v>3</v>
      </c>
      <c r="E222" s="36">
        <v>0</v>
      </c>
      <c r="F222" s="35">
        <f t="shared" si="130"/>
        <v>3</v>
      </c>
      <c r="G222" s="37" t="s">
        <v>62</v>
      </c>
      <c r="H222" s="38">
        <v>233.06</v>
      </c>
      <c r="I222" s="38">
        <f t="shared" si="124"/>
        <v>699.18</v>
      </c>
      <c r="J222" s="60">
        <v>0.8</v>
      </c>
      <c r="K222" s="55">
        <v>44.83482</v>
      </c>
      <c r="L222" s="35">
        <f t="shared" si="125"/>
        <v>2.4</v>
      </c>
      <c r="M222" s="56">
        <f t="shared" si="126"/>
        <v>107.603568</v>
      </c>
      <c r="N222" s="57">
        <f t="shared" si="127"/>
        <v>806.783568</v>
      </c>
      <c r="O222" s="58"/>
      <c r="P222" s="47"/>
    </row>
    <row r="223" ht="16" spans="1:16">
      <c r="A223" s="32">
        <f>IF(F223&lt;&gt;"",1+MAX($A$5:A222),"")</f>
        <v>168</v>
      </c>
      <c r="B223" s="39"/>
      <c r="C223" s="64" t="s">
        <v>217</v>
      </c>
      <c r="D223" s="35">
        <v>1</v>
      </c>
      <c r="E223" s="36">
        <v>0</v>
      </c>
      <c r="F223" s="35">
        <f t="shared" si="130"/>
        <v>1</v>
      </c>
      <c r="G223" s="37" t="s">
        <v>62</v>
      </c>
      <c r="H223" s="38">
        <v>410</v>
      </c>
      <c r="I223" s="38">
        <f t="shared" si="124"/>
        <v>410</v>
      </c>
      <c r="J223" s="60">
        <v>1.21</v>
      </c>
      <c r="K223" s="55">
        <v>44.83482</v>
      </c>
      <c r="L223" s="35">
        <f t="shared" si="125"/>
        <v>1.21</v>
      </c>
      <c r="M223" s="56">
        <f t="shared" si="126"/>
        <v>54.2501322</v>
      </c>
      <c r="N223" s="57">
        <f t="shared" si="127"/>
        <v>464.2501322</v>
      </c>
      <c r="O223" s="58"/>
      <c r="P223" s="47"/>
    </row>
    <row r="224" ht="16" spans="1:16">
      <c r="A224" s="32">
        <f>IF(F224&lt;&gt;"",1+MAX($A$5:A223),"")</f>
        <v>169</v>
      </c>
      <c r="B224" s="39"/>
      <c r="C224" s="64" t="s">
        <v>218</v>
      </c>
      <c r="D224" s="35">
        <v>1</v>
      </c>
      <c r="E224" s="36">
        <v>0</v>
      </c>
      <c r="F224" s="35">
        <f t="shared" si="130"/>
        <v>1</v>
      </c>
      <c r="G224" s="37" t="s">
        <v>62</v>
      </c>
      <c r="H224" s="38">
        <v>1539.99</v>
      </c>
      <c r="I224" s="38">
        <f t="shared" si="124"/>
        <v>1539.99</v>
      </c>
      <c r="J224" s="60">
        <v>4.65</v>
      </c>
      <c r="K224" s="55">
        <v>44.83482</v>
      </c>
      <c r="L224" s="35">
        <f t="shared" si="125"/>
        <v>4.65</v>
      </c>
      <c r="M224" s="56">
        <f t="shared" si="126"/>
        <v>208.481913</v>
      </c>
      <c r="N224" s="57">
        <f t="shared" si="127"/>
        <v>1748.471913</v>
      </c>
      <c r="O224" s="58"/>
      <c r="P224" s="47"/>
    </row>
    <row r="225" ht="16" spans="1:16">
      <c r="A225" s="32">
        <f>IF(F225&lt;&gt;"",1+MAX($A$5:A224),"")</f>
        <v>170</v>
      </c>
      <c r="B225" s="39"/>
      <c r="C225" s="64" t="s">
        <v>219</v>
      </c>
      <c r="D225" s="35">
        <v>1</v>
      </c>
      <c r="E225" s="36">
        <v>0</v>
      </c>
      <c r="F225" s="35">
        <f t="shared" si="130"/>
        <v>1</v>
      </c>
      <c r="G225" s="37" t="s">
        <v>62</v>
      </c>
      <c r="H225" s="38">
        <v>34.26</v>
      </c>
      <c r="I225" s="38">
        <f t="shared" si="124"/>
        <v>34.26</v>
      </c>
      <c r="J225" s="60">
        <v>0.4</v>
      </c>
      <c r="K225" s="55">
        <v>44.83482</v>
      </c>
      <c r="L225" s="35">
        <f t="shared" si="125"/>
        <v>0.4</v>
      </c>
      <c r="M225" s="56">
        <f t="shared" si="126"/>
        <v>17.933928</v>
      </c>
      <c r="N225" s="57">
        <f t="shared" si="127"/>
        <v>52.193928</v>
      </c>
      <c r="O225" s="58"/>
      <c r="P225" s="47"/>
    </row>
    <row r="226" ht="16" spans="1:16">
      <c r="A226" s="32">
        <f>IF(F226&lt;&gt;"",1+MAX($A$5:A225),"")</f>
        <v>171</v>
      </c>
      <c r="B226" s="39"/>
      <c r="C226" s="64" t="s">
        <v>220</v>
      </c>
      <c r="D226" s="35">
        <v>3</v>
      </c>
      <c r="E226" s="36">
        <v>0</v>
      </c>
      <c r="F226" s="35">
        <f t="shared" si="130"/>
        <v>3</v>
      </c>
      <c r="G226" s="37" t="s">
        <v>62</v>
      </c>
      <c r="H226" s="38">
        <v>32.61</v>
      </c>
      <c r="I226" s="38">
        <f t="shared" si="124"/>
        <v>97.83</v>
      </c>
      <c r="J226" s="60">
        <v>0.4</v>
      </c>
      <c r="K226" s="55">
        <v>44.83482</v>
      </c>
      <c r="L226" s="35">
        <f t="shared" si="125"/>
        <v>1.2</v>
      </c>
      <c r="M226" s="56">
        <f t="shared" si="126"/>
        <v>53.801784</v>
      </c>
      <c r="N226" s="57">
        <f t="shared" si="127"/>
        <v>151.631784</v>
      </c>
      <c r="O226" s="58"/>
      <c r="P226" s="47"/>
    </row>
    <row r="227" ht="16" spans="1:16">
      <c r="A227" s="32">
        <f>IF(F227&lt;&gt;"",1+MAX($A$5:A226),"")</f>
        <v>172</v>
      </c>
      <c r="B227" s="39"/>
      <c r="C227" s="64" t="s">
        <v>221</v>
      </c>
      <c r="D227" s="35">
        <v>1</v>
      </c>
      <c r="E227" s="36">
        <v>0</v>
      </c>
      <c r="F227" s="35">
        <f t="shared" si="130"/>
        <v>1</v>
      </c>
      <c r="G227" s="37" t="s">
        <v>62</v>
      </c>
      <c r="H227" s="38">
        <v>185.85</v>
      </c>
      <c r="I227" s="38">
        <f t="shared" si="124"/>
        <v>185.85</v>
      </c>
      <c r="J227" s="60">
        <v>0.5</v>
      </c>
      <c r="K227" s="55">
        <v>44.83482</v>
      </c>
      <c r="L227" s="35">
        <f t="shared" si="125"/>
        <v>0.5</v>
      </c>
      <c r="M227" s="56">
        <f t="shared" si="126"/>
        <v>22.41741</v>
      </c>
      <c r="N227" s="57">
        <f t="shared" si="127"/>
        <v>208.26741</v>
      </c>
      <c r="O227" s="58"/>
      <c r="P227" s="47"/>
    </row>
    <row r="228" ht="16" spans="1:16">
      <c r="A228" s="32">
        <f>IF(F228&lt;&gt;"",1+MAX($A$5:A227),"")</f>
        <v>173</v>
      </c>
      <c r="B228" s="39"/>
      <c r="C228" s="64" t="s">
        <v>222</v>
      </c>
      <c r="D228" s="35">
        <v>3</v>
      </c>
      <c r="E228" s="36">
        <v>0</v>
      </c>
      <c r="F228" s="35">
        <f t="shared" si="130"/>
        <v>3</v>
      </c>
      <c r="G228" s="37" t="s">
        <v>62</v>
      </c>
      <c r="H228" s="38">
        <v>157.88</v>
      </c>
      <c r="I228" s="38">
        <f t="shared" si="124"/>
        <v>473.64</v>
      </c>
      <c r="J228" s="60">
        <v>0.5</v>
      </c>
      <c r="K228" s="55">
        <v>44.83482</v>
      </c>
      <c r="L228" s="35">
        <f t="shared" si="125"/>
        <v>1.5</v>
      </c>
      <c r="M228" s="56">
        <f t="shared" si="126"/>
        <v>67.25223</v>
      </c>
      <c r="N228" s="57">
        <f t="shared" si="127"/>
        <v>540.89223</v>
      </c>
      <c r="O228" s="58"/>
      <c r="P228" s="47"/>
    </row>
    <row r="229" ht="16" spans="1:16">
      <c r="A229" s="32" t="str">
        <f>IF(F229&lt;&gt;"",1+MAX($A$5:A228),"")</f>
        <v/>
      </c>
      <c r="B229" s="39"/>
      <c r="C229" s="68"/>
      <c r="D229" s="35"/>
      <c r="E229" s="36"/>
      <c r="F229" s="35"/>
      <c r="G229" s="37"/>
      <c r="H229" s="38"/>
      <c r="I229" s="38"/>
      <c r="J229" s="60"/>
      <c r="K229" s="55"/>
      <c r="L229" s="35"/>
      <c r="M229" s="56"/>
      <c r="N229" s="57"/>
      <c r="O229" s="58"/>
      <c r="P229" s="47"/>
    </row>
    <row r="230" ht="16" spans="1:16">
      <c r="A230" s="32" t="str">
        <f>IF(F230&lt;&gt;"",1+MAX($A$5:A229),"")</f>
        <v/>
      </c>
      <c r="B230" s="39"/>
      <c r="C230" s="65" t="s">
        <v>146</v>
      </c>
      <c r="D230" s="35"/>
      <c r="E230" s="36"/>
      <c r="F230" s="35"/>
      <c r="G230" s="37"/>
      <c r="H230" s="38"/>
      <c r="I230" s="38"/>
      <c r="J230" s="60"/>
      <c r="K230" s="55"/>
      <c r="L230" s="35"/>
      <c r="M230" s="56"/>
      <c r="N230" s="57"/>
      <c r="O230" s="58"/>
      <c r="P230" s="47"/>
    </row>
    <row r="231" ht="16" spans="1:16">
      <c r="A231" s="32">
        <f>IF(F231&lt;&gt;"",1+MAX($A$5:A230),"")</f>
        <v>174</v>
      </c>
      <c r="B231" s="39"/>
      <c r="C231" s="64" t="s">
        <v>223</v>
      </c>
      <c r="D231" s="35">
        <v>23</v>
      </c>
      <c r="E231" s="36">
        <v>0</v>
      </c>
      <c r="F231" s="35">
        <f t="shared" ref="F231" si="131">(1+E231)*D231</f>
        <v>23</v>
      </c>
      <c r="G231" s="37" t="s">
        <v>62</v>
      </c>
      <c r="H231" s="38">
        <v>78</v>
      </c>
      <c r="I231" s="38">
        <f t="shared" ref="I231:I232" si="132">F231*H231</f>
        <v>1794</v>
      </c>
      <c r="J231" s="60">
        <v>0.65</v>
      </c>
      <c r="K231" s="55">
        <v>44.83482</v>
      </c>
      <c r="L231" s="35">
        <f t="shared" ref="L231:L232" si="133">J231*F231</f>
        <v>14.95</v>
      </c>
      <c r="M231" s="56">
        <f t="shared" ref="M231:M232" si="134">L231*K231</f>
        <v>670.280559</v>
      </c>
      <c r="N231" s="57">
        <f t="shared" ref="N231:N232" si="135">M231+I231</f>
        <v>2464.280559</v>
      </c>
      <c r="O231" s="58"/>
      <c r="P231" s="47"/>
    </row>
    <row r="232" ht="16" spans="1:16">
      <c r="A232" s="32">
        <f>IF(F232&lt;&gt;"",1+MAX($A$5:A231),"")</f>
        <v>175</v>
      </c>
      <c r="B232" s="39"/>
      <c r="C232" s="64" t="s">
        <v>224</v>
      </c>
      <c r="D232" s="35">
        <v>2</v>
      </c>
      <c r="E232" s="36">
        <v>0</v>
      </c>
      <c r="F232" s="35">
        <f t="shared" ref="F232" si="136">(1+E232)*D232</f>
        <v>2</v>
      </c>
      <c r="G232" s="37" t="s">
        <v>62</v>
      </c>
      <c r="H232" s="38">
        <v>83</v>
      </c>
      <c r="I232" s="38">
        <f t="shared" si="132"/>
        <v>166</v>
      </c>
      <c r="J232" s="60">
        <v>0.726</v>
      </c>
      <c r="K232" s="55">
        <v>44.83482</v>
      </c>
      <c r="L232" s="35">
        <f t="shared" si="133"/>
        <v>1.452</v>
      </c>
      <c r="M232" s="56">
        <f t="shared" si="134"/>
        <v>65.10015864</v>
      </c>
      <c r="N232" s="57">
        <f t="shared" si="135"/>
        <v>231.10015864</v>
      </c>
      <c r="O232" s="58"/>
      <c r="P232" s="47"/>
    </row>
    <row r="233" ht="16" spans="1:16">
      <c r="A233" s="32" t="str">
        <f>IF(F233&lt;&gt;"",1+MAX($A$5:A232),"")</f>
        <v/>
      </c>
      <c r="B233" s="39"/>
      <c r="C233" s="64"/>
      <c r="D233" s="35"/>
      <c r="E233" s="36"/>
      <c r="F233" s="35"/>
      <c r="G233" s="37"/>
      <c r="H233" s="38"/>
      <c r="I233" s="38"/>
      <c r="J233" s="60"/>
      <c r="K233" s="55"/>
      <c r="L233" s="35"/>
      <c r="M233" s="56"/>
      <c r="N233" s="57"/>
      <c r="O233" s="58"/>
      <c r="P233" s="47"/>
    </row>
    <row r="234" ht="16" spans="1:16">
      <c r="A234" s="32" t="str">
        <f>IF(F234&lt;&gt;"",1+MAX($A$5:A233),"")</f>
        <v/>
      </c>
      <c r="B234" s="39"/>
      <c r="C234" s="61" t="s">
        <v>91</v>
      </c>
      <c r="D234" s="35"/>
      <c r="E234" s="36"/>
      <c r="F234" s="35"/>
      <c r="G234" s="37"/>
      <c r="H234" s="38"/>
      <c r="I234" s="38"/>
      <c r="J234" s="60"/>
      <c r="K234" s="55"/>
      <c r="L234" s="35"/>
      <c r="M234" s="56"/>
      <c r="N234" s="57"/>
      <c r="O234" s="58"/>
      <c r="P234" s="47"/>
    </row>
    <row r="235" ht="16" spans="1:16">
      <c r="A235" s="32" t="str">
        <f>IF(F235&lt;&gt;"",1+MAX($A$5:A234),"")</f>
        <v/>
      </c>
      <c r="B235" s="39"/>
      <c r="C235" s="64"/>
      <c r="D235" s="35"/>
      <c r="E235" s="36"/>
      <c r="F235" s="35"/>
      <c r="G235" s="37"/>
      <c r="H235" s="38"/>
      <c r="I235" s="38"/>
      <c r="J235" s="60"/>
      <c r="K235" s="55"/>
      <c r="L235" s="35"/>
      <c r="M235" s="56"/>
      <c r="N235" s="57"/>
      <c r="O235" s="58"/>
      <c r="P235" s="47"/>
    </row>
    <row r="236" ht="15" customHeight="1" spans="1:16">
      <c r="A236" s="32" t="str">
        <f>IF(F236&lt;&gt;"",1+MAX($A$5:A235),"")</f>
        <v/>
      </c>
      <c r="B236" s="39"/>
      <c r="C236" s="40" t="s">
        <v>225</v>
      </c>
      <c r="D236" s="35"/>
      <c r="E236" s="36"/>
      <c r="F236" s="35"/>
      <c r="G236" s="37"/>
      <c r="H236" s="38"/>
      <c r="I236" s="38"/>
      <c r="J236" s="60"/>
      <c r="K236" s="55"/>
      <c r="L236" s="35"/>
      <c r="M236" s="56"/>
      <c r="N236" s="57"/>
      <c r="O236" s="58"/>
      <c r="P236" s="47"/>
    </row>
    <row r="237" ht="16" spans="1:16">
      <c r="A237" s="32">
        <f>IF(F237&lt;&gt;"",1+MAX($A$5:A236),"")</f>
        <v>176</v>
      </c>
      <c r="B237" s="39"/>
      <c r="C237" s="64" t="s">
        <v>226</v>
      </c>
      <c r="D237" s="35">
        <v>200</v>
      </c>
      <c r="E237" s="36">
        <v>0.05</v>
      </c>
      <c r="F237" s="35">
        <f t="shared" ref="F237:F238" si="137">(1+E237)*D237</f>
        <v>210</v>
      </c>
      <c r="G237" s="37" t="s">
        <v>28</v>
      </c>
      <c r="H237" s="38">
        <v>5.39</v>
      </c>
      <c r="I237" s="38">
        <f t="shared" ref="I237:I241" si="138">F237*H237</f>
        <v>1131.9</v>
      </c>
      <c r="J237" s="60">
        <v>0.094</v>
      </c>
      <c r="K237" s="55">
        <v>44.83482</v>
      </c>
      <c r="L237" s="35">
        <f t="shared" ref="L237:L241" si="139">J237*F237</f>
        <v>19.74</v>
      </c>
      <c r="M237" s="56">
        <f t="shared" ref="M237:M241" si="140">L237*K237</f>
        <v>885.0393468</v>
      </c>
      <c r="N237" s="57">
        <f t="shared" ref="N237:N241" si="141">M237+I237</f>
        <v>2016.9393468</v>
      </c>
      <c r="O237" s="58"/>
      <c r="P237" s="47"/>
    </row>
    <row r="238" ht="16" spans="1:16">
      <c r="A238" s="32">
        <f>IF(F238&lt;&gt;"",1+MAX($A$5:A237),"")</f>
        <v>177</v>
      </c>
      <c r="B238" s="39"/>
      <c r="C238" s="64" t="s">
        <v>227</v>
      </c>
      <c r="D238" s="35">
        <v>510</v>
      </c>
      <c r="E238" s="36">
        <v>0.05</v>
      </c>
      <c r="F238" s="35">
        <f t="shared" si="137"/>
        <v>535.5</v>
      </c>
      <c r="G238" s="37" t="s">
        <v>28</v>
      </c>
      <c r="H238" s="38">
        <v>8.63</v>
      </c>
      <c r="I238" s="38">
        <f t="shared" si="138"/>
        <v>4621.365</v>
      </c>
      <c r="J238" s="60">
        <v>0.134</v>
      </c>
      <c r="K238" s="55">
        <v>44.83482</v>
      </c>
      <c r="L238" s="35">
        <f t="shared" si="139"/>
        <v>71.757</v>
      </c>
      <c r="M238" s="56">
        <f t="shared" si="140"/>
        <v>3217.21217874</v>
      </c>
      <c r="N238" s="57">
        <f t="shared" si="141"/>
        <v>7838.57717874</v>
      </c>
      <c r="O238" s="58"/>
      <c r="P238" s="47"/>
    </row>
    <row r="239" ht="16" spans="1:16">
      <c r="A239" s="32">
        <f>IF(F239&lt;&gt;"",1+MAX($A$5:A238),"")</f>
        <v>178</v>
      </c>
      <c r="B239" s="39"/>
      <c r="C239" s="64" t="s">
        <v>228</v>
      </c>
      <c r="D239" s="35">
        <v>320</v>
      </c>
      <c r="E239" s="36">
        <v>0.05</v>
      </c>
      <c r="F239" s="35">
        <f t="shared" ref="F239" si="142">(1+E239)*D239</f>
        <v>336</v>
      </c>
      <c r="G239" s="37" t="s">
        <v>28</v>
      </c>
      <c r="H239" s="38">
        <v>7.01</v>
      </c>
      <c r="I239" s="38">
        <f t="shared" si="138"/>
        <v>2355.36</v>
      </c>
      <c r="J239" s="60">
        <v>0.114</v>
      </c>
      <c r="K239" s="55">
        <v>44.83482</v>
      </c>
      <c r="L239" s="35">
        <f t="shared" si="139"/>
        <v>38.304</v>
      </c>
      <c r="M239" s="56">
        <f t="shared" si="140"/>
        <v>1717.35294528</v>
      </c>
      <c r="N239" s="57">
        <f t="shared" si="141"/>
        <v>4072.71294528</v>
      </c>
      <c r="O239" s="58"/>
      <c r="P239" s="47"/>
    </row>
    <row r="240" ht="16" spans="1:16">
      <c r="A240" s="32">
        <f>IF(F240&lt;&gt;"",1+MAX($A$5:A239),"")</f>
        <v>179</v>
      </c>
      <c r="B240" s="39"/>
      <c r="C240" s="64" t="s">
        <v>229</v>
      </c>
      <c r="D240" s="35">
        <v>170</v>
      </c>
      <c r="E240" s="36">
        <v>0.05</v>
      </c>
      <c r="F240" s="35">
        <f t="shared" ref="F240:F241" si="143">(1+E240)*D240</f>
        <v>178.5</v>
      </c>
      <c r="G240" s="37" t="s">
        <v>28</v>
      </c>
      <c r="H240" s="38">
        <v>6.89</v>
      </c>
      <c r="I240" s="38">
        <f t="shared" si="138"/>
        <v>1229.865</v>
      </c>
      <c r="J240" s="60">
        <v>0.091</v>
      </c>
      <c r="K240" s="55">
        <v>44.83482</v>
      </c>
      <c r="L240" s="35">
        <f t="shared" si="139"/>
        <v>16.2435</v>
      </c>
      <c r="M240" s="56">
        <f t="shared" si="140"/>
        <v>728.27439867</v>
      </c>
      <c r="N240" s="57">
        <f t="shared" si="141"/>
        <v>1958.13939867</v>
      </c>
      <c r="O240" s="58"/>
      <c r="P240" s="47"/>
    </row>
    <row r="241" ht="16" spans="1:16">
      <c r="A241" s="32">
        <f>IF(F241&lt;&gt;"",1+MAX($A$5:A240),"")</f>
        <v>180</v>
      </c>
      <c r="B241" s="39"/>
      <c r="C241" s="64" t="s">
        <v>230</v>
      </c>
      <c r="D241" s="35">
        <v>90</v>
      </c>
      <c r="E241" s="36">
        <v>0.05</v>
      </c>
      <c r="F241" s="35">
        <f t="shared" si="143"/>
        <v>94.5</v>
      </c>
      <c r="G241" s="37" t="s">
        <v>28</v>
      </c>
      <c r="H241" s="38">
        <v>4.75</v>
      </c>
      <c r="I241" s="38">
        <f t="shared" si="138"/>
        <v>448.875</v>
      </c>
      <c r="J241" s="60">
        <v>0.0485</v>
      </c>
      <c r="K241" s="55">
        <v>44.83482</v>
      </c>
      <c r="L241" s="35">
        <f t="shared" si="139"/>
        <v>4.58325</v>
      </c>
      <c r="M241" s="56">
        <f t="shared" si="140"/>
        <v>205.489188765</v>
      </c>
      <c r="N241" s="57">
        <f t="shared" si="141"/>
        <v>654.364188765</v>
      </c>
      <c r="O241" s="58"/>
      <c r="P241" s="47"/>
    </row>
    <row r="242" ht="16" spans="1:16">
      <c r="A242" s="32" t="str">
        <f>IF(F242&lt;&gt;"",1+MAX($A$5:A241),"")</f>
        <v/>
      </c>
      <c r="B242" s="39"/>
      <c r="C242" s="64"/>
      <c r="D242" s="35"/>
      <c r="E242" s="36"/>
      <c r="F242" s="35"/>
      <c r="G242" s="37"/>
      <c r="H242" s="38"/>
      <c r="I242" s="38"/>
      <c r="J242" s="60"/>
      <c r="K242" s="55"/>
      <c r="L242" s="35"/>
      <c r="M242" s="56"/>
      <c r="N242" s="57"/>
      <c r="O242" s="58"/>
      <c r="P242" s="47"/>
    </row>
    <row r="243" ht="16" spans="1:16">
      <c r="A243" s="32" t="str">
        <f>IF(F243&lt;&gt;"",1+MAX($A$5:A242),"")</f>
        <v/>
      </c>
      <c r="B243" s="39"/>
      <c r="C243" s="65" t="s">
        <v>131</v>
      </c>
      <c r="D243" s="35"/>
      <c r="E243" s="36"/>
      <c r="F243" s="35"/>
      <c r="G243" s="37"/>
      <c r="H243" s="38"/>
      <c r="I243" s="38"/>
      <c r="J243" s="60"/>
      <c r="K243" s="55"/>
      <c r="L243" s="35"/>
      <c r="M243" s="56"/>
      <c r="N243" s="57"/>
      <c r="O243" s="58"/>
      <c r="P243" s="47"/>
    </row>
    <row r="244" ht="16" spans="1:16">
      <c r="A244" s="32">
        <f>IF(F244&lt;&gt;"",1+MAX($A$5:A243),"")</f>
        <v>181</v>
      </c>
      <c r="B244" s="39"/>
      <c r="C244" s="64" t="s">
        <v>231</v>
      </c>
      <c r="D244" s="35">
        <v>1</v>
      </c>
      <c r="E244" s="36">
        <v>0</v>
      </c>
      <c r="F244" s="35">
        <f t="shared" ref="F244" si="144">(1+E244)*D244</f>
        <v>1</v>
      </c>
      <c r="G244" s="37" t="s">
        <v>62</v>
      </c>
      <c r="H244" s="38">
        <v>160.48</v>
      </c>
      <c r="I244" s="38">
        <f t="shared" ref="I244:I250" si="145">F244*H244</f>
        <v>160.48</v>
      </c>
      <c r="J244" s="60">
        <v>1.499</v>
      </c>
      <c r="K244" s="55">
        <v>44.83482</v>
      </c>
      <c r="L244" s="35">
        <f t="shared" ref="L244:L250" si="146">J244*F244</f>
        <v>1.499</v>
      </c>
      <c r="M244" s="56">
        <f t="shared" ref="M244:M250" si="147">L244*K244</f>
        <v>67.20739518</v>
      </c>
      <c r="N244" s="57">
        <f t="shared" ref="N244:N250" si="148">M244+I244</f>
        <v>227.68739518</v>
      </c>
      <c r="O244" s="58"/>
      <c r="P244" s="47"/>
    </row>
    <row r="245" ht="16" spans="1:16">
      <c r="A245" s="32">
        <f>IF(F245&lt;&gt;"",1+MAX($A$5:A244),"")</f>
        <v>182</v>
      </c>
      <c r="B245" s="39"/>
      <c r="C245" s="64" t="s">
        <v>232</v>
      </c>
      <c r="D245" s="35">
        <v>1</v>
      </c>
      <c r="E245" s="36">
        <v>0</v>
      </c>
      <c r="F245" s="35">
        <f t="shared" ref="F245:F250" si="149">(1+E245)*D245</f>
        <v>1</v>
      </c>
      <c r="G245" s="37" t="s">
        <v>62</v>
      </c>
      <c r="H245" s="38">
        <v>1091</v>
      </c>
      <c r="I245" s="38">
        <f t="shared" si="145"/>
        <v>1091</v>
      </c>
      <c r="J245" s="60">
        <v>5.42</v>
      </c>
      <c r="K245" s="55">
        <v>44.83482</v>
      </c>
      <c r="L245" s="35">
        <f t="shared" si="146"/>
        <v>5.42</v>
      </c>
      <c r="M245" s="56">
        <f t="shared" si="147"/>
        <v>243.0047244</v>
      </c>
      <c r="N245" s="57">
        <f t="shared" si="148"/>
        <v>1334.0047244</v>
      </c>
      <c r="O245" s="58"/>
      <c r="P245" s="47"/>
    </row>
    <row r="246" ht="16" spans="1:16">
      <c r="A246" s="32">
        <f>IF(F246&lt;&gt;"",1+MAX($A$5:A245),"")</f>
        <v>183</v>
      </c>
      <c r="B246" s="39"/>
      <c r="C246" s="64" t="s">
        <v>233</v>
      </c>
      <c r="D246" s="35">
        <v>1</v>
      </c>
      <c r="E246" s="36">
        <v>0</v>
      </c>
      <c r="F246" s="35">
        <f t="shared" si="149"/>
        <v>1</v>
      </c>
      <c r="G246" s="37" t="s">
        <v>62</v>
      </c>
      <c r="H246" s="38">
        <v>465</v>
      </c>
      <c r="I246" s="38">
        <f t="shared" si="145"/>
        <v>465</v>
      </c>
      <c r="J246" s="60">
        <v>3.625</v>
      </c>
      <c r="K246" s="55">
        <v>44.83482</v>
      </c>
      <c r="L246" s="35">
        <f t="shared" si="146"/>
        <v>3.625</v>
      </c>
      <c r="M246" s="56">
        <f t="shared" si="147"/>
        <v>162.5262225</v>
      </c>
      <c r="N246" s="57">
        <f t="shared" si="148"/>
        <v>627.5262225</v>
      </c>
      <c r="O246" s="58"/>
      <c r="P246" s="47"/>
    </row>
    <row r="247" ht="16" spans="1:16">
      <c r="A247" s="32">
        <f>IF(F247&lt;&gt;"",1+MAX($A$5:A246),"")</f>
        <v>184</v>
      </c>
      <c r="B247" s="39"/>
      <c r="C247" s="64" t="s">
        <v>234</v>
      </c>
      <c r="D247" s="35">
        <v>4</v>
      </c>
      <c r="E247" s="36">
        <v>0</v>
      </c>
      <c r="F247" s="35">
        <f t="shared" si="149"/>
        <v>4</v>
      </c>
      <c r="G247" s="37" t="s">
        <v>62</v>
      </c>
      <c r="H247" s="38">
        <v>34.5</v>
      </c>
      <c r="I247" s="38">
        <f t="shared" si="145"/>
        <v>138</v>
      </c>
      <c r="J247" s="60">
        <v>1.003</v>
      </c>
      <c r="K247" s="55">
        <v>44.83482</v>
      </c>
      <c r="L247" s="35">
        <f t="shared" si="146"/>
        <v>4.012</v>
      </c>
      <c r="M247" s="56">
        <f t="shared" si="147"/>
        <v>179.87729784</v>
      </c>
      <c r="N247" s="57">
        <f t="shared" si="148"/>
        <v>317.87729784</v>
      </c>
      <c r="O247" s="58"/>
      <c r="P247" s="47"/>
    </row>
    <row r="248" ht="16" spans="1:16">
      <c r="A248" s="32">
        <f>IF(F248&lt;&gt;"",1+MAX($A$5:A247),"")</f>
        <v>185</v>
      </c>
      <c r="B248" s="39"/>
      <c r="C248" s="64" t="s">
        <v>223</v>
      </c>
      <c r="D248" s="35">
        <v>3</v>
      </c>
      <c r="E248" s="36">
        <v>0</v>
      </c>
      <c r="F248" s="35">
        <f t="shared" si="149"/>
        <v>3</v>
      </c>
      <c r="G248" s="37" t="s">
        <v>62</v>
      </c>
      <c r="H248" s="38">
        <v>78</v>
      </c>
      <c r="I248" s="38">
        <f t="shared" si="145"/>
        <v>234</v>
      </c>
      <c r="J248" s="60">
        <v>0.65</v>
      </c>
      <c r="K248" s="55">
        <v>44.83482</v>
      </c>
      <c r="L248" s="35">
        <f t="shared" si="146"/>
        <v>1.95</v>
      </c>
      <c r="M248" s="56">
        <f t="shared" si="147"/>
        <v>87.427899</v>
      </c>
      <c r="N248" s="57">
        <f t="shared" si="148"/>
        <v>321.427899</v>
      </c>
      <c r="O248" s="58"/>
      <c r="P248" s="47"/>
    </row>
    <row r="249" ht="16" spans="1:16">
      <c r="A249" s="32">
        <f>IF(F249&lt;&gt;"",1+MAX($A$5:A248),"")</f>
        <v>186</v>
      </c>
      <c r="B249" s="39"/>
      <c r="C249" s="64" t="s">
        <v>235</v>
      </c>
      <c r="D249" s="35">
        <v>1</v>
      </c>
      <c r="E249" s="36">
        <v>0</v>
      </c>
      <c r="F249" s="35">
        <f t="shared" si="149"/>
        <v>1</v>
      </c>
      <c r="G249" s="37" t="s">
        <v>62</v>
      </c>
      <c r="H249" s="38">
        <v>350</v>
      </c>
      <c r="I249" s="38">
        <f t="shared" si="145"/>
        <v>350</v>
      </c>
      <c r="J249" s="60">
        <v>3.21</v>
      </c>
      <c r="K249" s="55">
        <v>44.83482</v>
      </c>
      <c r="L249" s="35">
        <f t="shared" si="146"/>
        <v>3.21</v>
      </c>
      <c r="M249" s="56">
        <f t="shared" si="147"/>
        <v>143.9197722</v>
      </c>
      <c r="N249" s="57">
        <f t="shared" si="148"/>
        <v>493.9197722</v>
      </c>
      <c r="O249" s="58"/>
      <c r="P249" s="47"/>
    </row>
    <row r="250" ht="16" spans="1:16">
      <c r="A250" s="32">
        <f>IF(F250&lt;&gt;"",1+MAX($A$5:A249),"")</f>
        <v>187</v>
      </c>
      <c r="B250" s="39"/>
      <c r="C250" s="64" t="s">
        <v>236</v>
      </c>
      <c r="D250" s="35">
        <v>3</v>
      </c>
      <c r="E250" s="36">
        <v>0</v>
      </c>
      <c r="F250" s="35">
        <f t="shared" si="149"/>
        <v>3</v>
      </c>
      <c r="G250" s="37" t="s">
        <v>62</v>
      </c>
      <c r="H250" s="38">
        <v>2350</v>
      </c>
      <c r="I250" s="38">
        <f t="shared" si="145"/>
        <v>7050</v>
      </c>
      <c r="J250" s="60">
        <v>10</v>
      </c>
      <c r="K250" s="55">
        <v>44.83482</v>
      </c>
      <c r="L250" s="35">
        <f t="shared" si="146"/>
        <v>30</v>
      </c>
      <c r="M250" s="56">
        <f t="shared" si="147"/>
        <v>1345.0446</v>
      </c>
      <c r="N250" s="57">
        <f t="shared" si="148"/>
        <v>8395.0446</v>
      </c>
      <c r="O250" s="58"/>
      <c r="P250" s="47"/>
    </row>
    <row r="251" ht="16" spans="1:16">
      <c r="A251" s="32" t="str">
        <f>IF(F251&lt;&gt;"",1+MAX($A$5:A250),"")</f>
        <v/>
      </c>
      <c r="B251" s="39"/>
      <c r="C251" s="34"/>
      <c r="D251" s="35"/>
      <c r="E251" s="36"/>
      <c r="F251" s="35"/>
      <c r="G251" s="37"/>
      <c r="H251" s="38"/>
      <c r="I251" s="38"/>
      <c r="J251" s="60"/>
      <c r="K251" s="55"/>
      <c r="L251" s="35"/>
      <c r="M251" s="56"/>
      <c r="N251" s="57"/>
      <c r="O251" s="58"/>
      <c r="P251" s="47"/>
    </row>
    <row r="252" s="3" customFormat="1" ht="18.5" spans="1:16">
      <c r="A252" s="30" t="s">
        <v>237</v>
      </c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52"/>
      <c r="P252" s="53">
        <f>SUM(N253:N261)</f>
        <v>4350.78783051</v>
      </c>
    </row>
    <row r="253" ht="16" spans="1:16">
      <c r="A253" s="32" t="str">
        <f>IF(F253&lt;&gt;"",1+MAX($A$5:A252),"")</f>
        <v/>
      </c>
      <c r="B253" s="33"/>
      <c r="C253" s="34"/>
      <c r="D253" s="35"/>
      <c r="E253" s="36"/>
      <c r="F253" s="35"/>
      <c r="G253" s="37"/>
      <c r="H253" s="38"/>
      <c r="I253" s="38"/>
      <c r="J253" s="54"/>
      <c r="K253" s="55"/>
      <c r="L253" s="35"/>
      <c r="M253" s="56"/>
      <c r="N253" s="57"/>
      <c r="O253" s="58"/>
      <c r="P253" s="47"/>
    </row>
    <row r="254" ht="15" customHeight="1" spans="1:16">
      <c r="A254" s="32" t="str">
        <f>IF(F254&lt;&gt;"",1+MAX($A$5:A253),"")</f>
        <v/>
      </c>
      <c r="B254" s="39"/>
      <c r="C254" s="40" t="s">
        <v>238</v>
      </c>
      <c r="D254" s="35"/>
      <c r="E254" s="36"/>
      <c r="F254" s="35"/>
      <c r="G254" s="37"/>
      <c r="H254" s="38"/>
      <c r="I254" s="38"/>
      <c r="J254" s="60"/>
      <c r="K254" s="55"/>
      <c r="L254" s="35"/>
      <c r="M254" s="56"/>
      <c r="N254" s="57"/>
      <c r="O254" s="58"/>
      <c r="P254" s="47"/>
    </row>
    <row r="255" ht="16" spans="1:16">
      <c r="A255" s="32">
        <f>IF(F255&lt;&gt;"",1+MAX($A$5:A254),"")</f>
        <v>188</v>
      </c>
      <c r="B255" s="39"/>
      <c r="C255" s="64" t="s">
        <v>239</v>
      </c>
      <c r="D255" s="35">
        <v>10</v>
      </c>
      <c r="E255" s="36">
        <v>0.05</v>
      </c>
      <c r="F255" s="35">
        <f t="shared" ref="F255" si="150">(1+E255)*D255</f>
        <v>10.5</v>
      </c>
      <c r="G255" s="37" t="s">
        <v>28</v>
      </c>
      <c r="H255" s="38">
        <v>7.59</v>
      </c>
      <c r="I255" s="38">
        <f t="shared" ref="I255:I256" si="151">F255*H255</f>
        <v>79.695</v>
      </c>
      <c r="J255" s="60">
        <v>0.107</v>
      </c>
      <c r="K255" s="55">
        <v>44.83482</v>
      </c>
      <c r="L255" s="35">
        <f t="shared" ref="L255:L256" si="152">J255*F255</f>
        <v>1.1235</v>
      </c>
      <c r="M255" s="56">
        <f t="shared" ref="M255:M256" si="153">L255*K255</f>
        <v>50.37192027</v>
      </c>
      <c r="N255" s="57">
        <f t="shared" ref="N255:N256" si="154">M255+I255</f>
        <v>130.06692027</v>
      </c>
      <c r="O255" s="58"/>
      <c r="P255" s="47"/>
    </row>
    <row r="256" ht="16" spans="1:16">
      <c r="A256" s="32">
        <f>IF(F256&lt;&gt;"",1+MAX($A$5:A255),"")</f>
        <v>189</v>
      </c>
      <c r="B256" s="39"/>
      <c r="C256" s="64" t="s">
        <v>240</v>
      </c>
      <c r="D256" s="35">
        <v>1080</v>
      </c>
      <c r="E256" s="36">
        <v>0.05</v>
      </c>
      <c r="F256" s="35">
        <f t="shared" ref="F256" si="155">(1+E256)*D256</f>
        <v>1134</v>
      </c>
      <c r="G256" s="37" t="s">
        <v>28</v>
      </c>
      <c r="H256" s="38">
        <v>0.295</v>
      </c>
      <c r="I256" s="38">
        <f t="shared" si="151"/>
        <v>334.53</v>
      </c>
      <c r="J256" s="60">
        <v>0.008</v>
      </c>
      <c r="K256" s="55">
        <v>44.83482</v>
      </c>
      <c r="L256" s="35">
        <f t="shared" si="152"/>
        <v>9.072</v>
      </c>
      <c r="M256" s="56">
        <f t="shared" si="153"/>
        <v>406.74148704</v>
      </c>
      <c r="N256" s="57">
        <f t="shared" si="154"/>
        <v>741.27148704</v>
      </c>
      <c r="O256" s="58"/>
      <c r="P256" s="47"/>
    </row>
    <row r="257" ht="16" spans="1:16">
      <c r="A257" s="32" t="str">
        <f>IF(F257&lt;&gt;"",1+MAX($A$5:A256),"")</f>
        <v/>
      </c>
      <c r="B257" s="39"/>
      <c r="C257" s="64"/>
      <c r="D257" s="35"/>
      <c r="E257" s="36"/>
      <c r="F257" s="35"/>
      <c r="G257" s="37"/>
      <c r="H257" s="38"/>
      <c r="I257" s="38"/>
      <c r="J257" s="60"/>
      <c r="K257" s="55"/>
      <c r="L257" s="35"/>
      <c r="M257" s="56"/>
      <c r="N257" s="57"/>
      <c r="O257" s="58"/>
      <c r="P257" s="47"/>
    </row>
    <row r="258" ht="15" customHeight="1" spans="1:16">
      <c r="A258" s="32" t="str">
        <f>IF(F258&lt;&gt;"",1+MAX($A$5:A257),"")</f>
        <v/>
      </c>
      <c r="B258" s="39"/>
      <c r="C258" s="40" t="s">
        <v>241</v>
      </c>
      <c r="D258" s="35"/>
      <c r="E258" s="36"/>
      <c r="F258" s="35"/>
      <c r="G258" s="37"/>
      <c r="H258" s="38"/>
      <c r="I258" s="38"/>
      <c r="J258" s="60"/>
      <c r="K258" s="55"/>
      <c r="L258" s="35"/>
      <c r="M258" s="56"/>
      <c r="N258" s="57"/>
      <c r="O258" s="58"/>
      <c r="P258" s="47"/>
    </row>
    <row r="259" ht="16" spans="1:16">
      <c r="A259" s="32">
        <f>IF(F259&lt;&gt;"",1+MAX($A$5:A258),"")</f>
        <v>190</v>
      </c>
      <c r="B259" s="39"/>
      <c r="C259" s="64" t="s">
        <v>242</v>
      </c>
      <c r="D259" s="35">
        <v>68</v>
      </c>
      <c r="E259" s="36">
        <v>0</v>
      </c>
      <c r="F259" s="35">
        <f t="shared" ref="F259" si="156">(1+E259)*D259</f>
        <v>68</v>
      </c>
      <c r="G259" s="37" t="s">
        <v>62</v>
      </c>
      <c r="H259" s="38">
        <v>22.5</v>
      </c>
      <c r="I259" s="38">
        <f t="shared" ref="I259:I260" si="157">F259*H259</f>
        <v>1530</v>
      </c>
      <c r="J259" s="60">
        <v>0.35</v>
      </c>
      <c r="K259" s="55">
        <v>44.83482</v>
      </c>
      <c r="L259" s="35">
        <f t="shared" ref="L259:L260" si="158">J259*F259</f>
        <v>23.8</v>
      </c>
      <c r="M259" s="56">
        <f t="shared" ref="M259:M260" si="159">L259*K259</f>
        <v>1067.068716</v>
      </c>
      <c r="N259" s="57">
        <f t="shared" ref="N259:N260" si="160">M259+I259</f>
        <v>2597.068716</v>
      </c>
      <c r="O259" s="58"/>
      <c r="P259" s="47"/>
    </row>
    <row r="260" ht="16" spans="1:16">
      <c r="A260" s="32">
        <f>IF(F260&lt;&gt;"",1+MAX($A$5:A259),"")</f>
        <v>191</v>
      </c>
      <c r="B260" s="39"/>
      <c r="C260" s="64" t="s">
        <v>243</v>
      </c>
      <c r="D260" s="35">
        <v>4</v>
      </c>
      <c r="E260" s="36">
        <v>0</v>
      </c>
      <c r="F260" s="35">
        <f t="shared" ref="F260" si="161">(1+E260)*D260</f>
        <v>4</v>
      </c>
      <c r="G260" s="37" t="s">
        <v>62</v>
      </c>
      <c r="H260" s="38">
        <v>165</v>
      </c>
      <c r="I260" s="38">
        <f t="shared" si="157"/>
        <v>660</v>
      </c>
      <c r="J260" s="60">
        <v>1.24</v>
      </c>
      <c r="K260" s="55">
        <v>44.83482</v>
      </c>
      <c r="L260" s="35">
        <f t="shared" si="158"/>
        <v>4.96</v>
      </c>
      <c r="M260" s="56">
        <f t="shared" si="159"/>
        <v>222.3807072</v>
      </c>
      <c r="N260" s="57">
        <f t="shared" si="160"/>
        <v>882.3807072</v>
      </c>
      <c r="O260" s="58"/>
      <c r="P260" s="47"/>
    </row>
    <row r="261" ht="16" spans="1:16">
      <c r="A261" s="32" t="str">
        <f>IF(F261&lt;&gt;"",1+MAX($A$5:A260),"")</f>
        <v/>
      </c>
      <c r="B261" s="39"/>
      <c r="C261" s="64"/>
      <c r="D261" s="35"/>
      <c r="E261" s="36"/>
      <c r="F261" s="35"/>
      <c r="G261" s="37"/>
      <c r="H261" s="38"/>
      <c r="I261" s="38"/>
      <c r="J261" s="60"/>
      <c r="K261" s="55"/>
      <c r="L261" s="35"/>
      <c r="M261" s="56"/>
      <c r="N261" s="57"/>
      <c r="O261" s="58"/>
      <c r="P261" s="47"/>
    </row>
    <row r="262" s="3" customFormat="1" ht="18.5" spans="1:16">
      <c r="A262" s="30" t="s">
        <v>244</v>
      </c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52"/>
      <c r="P262" s="53">
        <f>SUM(N263:N280)</f>
        <v>11913.6625923</v>
      </c>
    </row>
    <row r="263" ht="16" spans="1:16">
      <c r="A263" s="32" t="str">
        <f>IF(F263&lt;&gt;"",1+MAX($A$5:A262),"")</f>
        <v/>
      </c>
      <c r="B263" s="33"/>
      <c r="C263" s="34"/>
      <c r="D263" s="35"/>
      <c r="E263" s="36"/>
      <c r="F263" s="35"/>
      <c r="G263" s="37"/>
      <c r="H263" s="38"/>
      <c r="I263" s="38"/>
      <c r="J263" s="54"/>
      <c r="K263" s="55"/>
      <c r="L263" s="35"/>
      <c r="M263" s="56"/>
      <c r="N263" s="57"/>
      <c r="O263" s="58"/>
      <c r="P263" s="47"/>
    </row>
    <row r="264" ht="15" customHeight="1" spans="1:16">
      <c r="A264" s="32" t="str">
        <f>IF(F264&lt;&gt;"",1+MAX($A$5:A263),"")</f>
        <v/>
      </c>
      <c r="B264" s="39"/>
      <c r="C264" s="40" t="s">
        <v>238</v>
      </c>
      <c r="D264" s="35"/>
      <c r="E264" s="36"/>
      <c r="F264" s="35"/>
      <c r="G264" s="37"/>
      <c r="H264" s="38"/>
      <c r="I264" s="38"/>
      <c r="J264" s="60"/>
      <c r="K264" s="55"/>
      <c r="L264" s="35"/>
      <c r="M264" s="56"/>
      <c r="N264" s="57"/>
      <c r="O264" s="58"/>
      <c r="P264" s="47"/>
    </row>
    <row r="265" ht="16" spans="1:16">
      <c r="A265" s="32">
        <f>IF(F265&lt;&gt;"",1+MAX($A$5:A264),"")</f>
        <v>192</v>
      </c>
      <c r="B265" s="39"/>
      <c r="C265" s="64" t="s">
        <v>240</v>
      </c>
      <c r="D265" s="35">
        <v>825</v>
      </c>
      <c r="E265" s="36">
        <v>0.05</v>
      </c>
      <c r="F265" s="35">
        <f t="shared" ref="F265" si="162">(1+E265)*D265</f>
        <v>866.25</v>
      </c>
      <c r="G265" s="37" t="s">
        <v>28</v>
      </c>
      <c r="H265" s="38">
        <v>0.295</v>
      </c>
      <c r="I265" s="38">
        <f t="shared" ref="I265" si="163">F265*H265</f>
        <v>255.54375</v>
      </c>
      <c r="J265" s="60">
        <v>0.008</v>
      </c>
      <c r="K265" s="55">
        <v>44.83482</v>
      </c>
      <c r="L265" s="35">
        <f t="shared" ref="L265" si="164">J265*F265</f>
        <v>6.93</v>
      </c>
      <c r="M265" s="56">
        <f t="shared" ref="M265" si="165">L265*K265</f>
        <v>310.7053026</v>
      </c>
      <c r="N265" s="57">
        <f t="shared" ref="N265" si="166">M265+I265</f>
        <v>566.2490526</v>
      </c>
      <c r="O265" s="58"/>
      <c r="P265" s="47"/>
    </row>
    <row r="266" ht="16" spans="1:16">
      <c r="A266" s="32" t="str">
        <f>IF(F266&lt;&gt;"",1+MAX($A$5:A265),"")</f>
        <v/>
      </c>
      <c r="B266" s="39"/>
      <c r="C266" s="64"/>
      <c r="D266" s="35"/>
      <c r="E266" s="36"/>
      <c r="F266" s="35"/>
      <c r="G266" s="37"/>
      <c r="H266" s="38"/>
      <c r="I266" s="38"/>
      <c r="J266" s="60"/>
      <c r="K266" s="55"/>
      <c r="L266" s="35"/>
      <c r="M266" s="56"/>
      <c r="N266" s="57"/>
      <c r="O266" s="58"/>
      <c r="P266" s="47"/>
    </row>
    <row r="267" ht="15" customHeight="1" spans="1:16">
      <c r="A267" s="32" t="str">
        <f>IF(F267&lt;&gt;"",1+MAX($A$5:A266),"")</f>
        <v/>
      </c>
      <c r="B267" s="39"/>
      <c r="C267" s="40" t="s">
        <v>245</v>
      </c>
      <c r="D267" s="35"/>
      <c r="E267" s="36"/>
      <c r="F267" s="35"/>
      <c r="G267" s="37"/>
      <c r="H267" s="38"/>
      <c r="I267" s="38"/>
      <c r="J267" s="60"/>
      <c r="K267" s="55"/>
      <c r="L267" s="35"/>
      <c r="M267" s="56"/>
      <c r="N267" s="57"/>
      <c r="O267" s="58"/>
      <c r="P267" s="47"/>
    </row>
    <row r="268" ht="16" spans="1:16">
      <c r="A268" s="32">
        <f>IF(F268&lt;&gt;"",1+MAX($A$5:A267),"")</f>
        <v>193</v>
      </c>
      <c r="B268" s="39"/>
      <c r="C268" s="64" t="s">
        <v>246</v>
      </c>
      <c r="D268" s="35">
        <v>1</v>
      </c>
      <c r="E268" s="36">
        <v>0</v>
      </c>
      <c r="F268" s="35">
        <f t="shared" ref="F268" si="167">(1+E268)*D268</f>
        <v>1</v>
      </c>
      <c r="G268" s="37" t="s">
        <v>62</v>
      </c>
      <c r="H268" s="38">
        <v>750</v>
      </c>
      <c r="I268" s="38">
        <f t="shared" ref="I268:I272" si="168">F268*H268</f>
        <v>750</v>
      </c>
      <c r="J268" s="60">
        <v>4.26</v>
      </c>
      <c r="K268" s="55">
        <v>44.83482</v>
      </c>
      <c r="L268" s="35">
        <f t="shared" ref="L268:L272" si="169">J268*F268</f>
        <v>4.26</v>
      </c>
      <c r="M268" s="56">
        <f t="shared" ref="M268:M272" si="170">L268*K268</f>
        <v>190.9963332</v>
      </c>
      <c r="N268" s="57">
        <f t="shared" ref="N268:N272" si="171">M268+I268</f>
        <v>940.9963332</v>
      </c>
      <c r="O268" s="58"/>
      <c r="P268" s="47"/>
    </row>
    <row r="269" ht="16" spans="1:16">
      <c r="A269" s="32">
        <f>IF(F269&lt;&gt;"",1+MAX($A$5:A268),"")</f>
        <v>194</v>
      </c>
      <c r="B269" s="39"/>
      <c r="C269" s="64" t="s">
        <v>247</v>
      </c>
      <c r="D269" s="35">
        <v>20</v>
      </c>
      <c r="E269" s="36">
        <v>0</v>
      </c>
      <c r="F269" s="35">
        <f t="shared" ref="F269:F270" si="172">(1+E269)*D269</f>
        <v>20</v>
      </c>
      <c r="G269" s="37" t="s">
        <v>62</v>
      </c>
      <c r="H269" s="38">
        <v>137</v>
      </c>
      <c r="I269" s="38">
        <f t="shared" si="168"/>
        <v>2740</v>
      </c>
      <c r="J269" s="60">
        <v>1.509</v>
      </c>
      <c r="K269" s="55">
        <v>44.83482</v>
      </c>
      <c r="L269" s="35">
        <f t="shared" si="169"/>
        <v>30.18</v>
      </c>
      <c r="M269" s="56">
        <f t="shared" si="170"/>
        <v>1353.1148676</v>
      </c>
      <c r="N269" s="57">
        <f t="shared" si="171"/>
        <v>4093.1148676</v>
      </c>
      <c r="O269" s="58"/>
      <c r="P269" s="47"/>
    </row>
    <row r="270" ht="16" spans="1:16">
      <c r="A270" s="32">
        <f>IF(F270&lt;&gt;"",1+MAX($A$5:A269),"")</f>
        <v>195</v>
      </c>
      <c r="B270" s="39"/>
      <c r="C270" s="64" t="s">
        <v>248</v>
      </c>
      <c r="D270" s="35">
        <v>4</v>
      </c>
      <c r="E270" s="36">
        <v>0</v>
      </c>
      <c r="F270" s="35">
        <f t="shared" si="172"/>
        <v>4</v>
      </c>
      <c r="G270" s="37" t="s">
        <v>62</v>
      </c>
      <c r="H270" s="38">
        <v>92.5</v>
      </c>
      <c r="I270" s="38">
        <f t="shared" si="168"/>
        <v>370</v>
      </c>
      <c r="J270" s="60">
        <v>1.333</v>
      </c>
      <c r="K270" s="55">
        <v>44.83482</v>
      </c>
      <c r="L270" s="35">
        <f t="shared" si="169"/>
        <v>5.332</v>
      </c>
      <c r="M270" s="56">
        <f t="shared" si="170"/>
        <v>239.05926024</v>
      </c>
      <c r="N270" s="57">
        <f t="shared" si="171"/>
        <v>609.05926024</v>
      </c>
      <c r="O270" s="58"/>
      <c r="P270" s="47"/>
    </row>
    <row r="271" ht="16" spans="1:16">
      <c r="A271" s="32">
        <f>IF(F271&lt;&gt;"",1+MAX($A$5:A270),"")</f>
        <v>196</v>
      </c>
      <c r="B271" s="39"/>
      <c r="C271" s="64" t="s">
        <v>249</v>
      </c>
      <c r="D271" s="35">
        <v>1</v>
      </c>
      <c r="E271" s="36">
        <v>0</v>
      </c>
      <c r="F271" s="35">
        <f t="shared" ref="F271:F272" si="173">(1+E271)*D271</f>
        <v>1</v>
      </c>
      <c r="G271" s="37" t="s">
        <v>62</v>
      </c>
      <c r="H271" s="38">
        <v>410</v>
      </c>
      <c r="I271" s="38">
        <f t="shared" si="168"/>
        <v>410</v>
      </c>
      <c r="J271" s="60">
        <v>3.12</v>
      </c>
      <c r="K271" s="55">
        <v>44.83482</v>
      </c>
      <c r="L271" s="35">
        <f t="shared" si="169"/>
        <v>3.12</v>
      </c>
      <c r="M271" s="56">
        <f t="shared" si="170"/>
        <v>139.8846384</v>
      </c>
      <c r="N271" s="57">
        <f t="shared" si="171"/>
        <v>549.8846384</v>
      </c>
      <c r="O271" s="58"/>
      <c r="P271" s="47"/>
    </row>
    <row r="272" ht="16" spans="1:16">
      <c r="A272" s="32">
        <f>IF(F272&lt;&gt;"",1+MAX($A$5:A271),"")</f>
        <v>197</v>
      </c>
      <c r="B272" s="39"/>
      <c r="C272" s="64" t="s">
        <v>250</v>
      </c>
      <c r="D272" s="35">
        <v>5</v>
      </c>
      <c r="E272" s="36">
        <v>0</v>
      </c>
      <c r="F272" s="35">
        <f t="shared" si="173"/>
        <v>5</v>
      </c>
      <c r="G272" s="37" t="s">
        <v>62</v>
      </c>
      <c r="H272" s="38">
        <v>32</v>
      </c>
      <c r="I272" s="38">
        <f t="shared" si="168"/>
        <v>160</v>
      </c>
      <c r="J272" s="60">
        <v>0.35</v>
      </c>
      <c r="K272" s="55">
        <v>44.83482</v>
      </c>
      <c r="L272" s="35">
        <f t="shared" si="169"/>
        <v>1.75</v>
      </c>
      <c r="M272" s="56">
        <f t="shared" si="170"/>
        <v>78.460935</v>
      </c>
      <c r="N272" s="57">
        <f t="shared" si="171"/>
        <v>238.460935</v>
      </c>
      <c r="O272" s="58"/>
      <c r="P272" s="47"/>
    </row>
    <row r="273" ht="16" spans="1:16">
      <c r="A273" s="32" t="str">
        <f>IF(F273&lt;&gt;"",1+MAX($A$5:A272),"")</f>
        <v/>
      </c>
      <c r="B273" s="39"/>
      <c r="C273" s="64"/>
      <c r="D273" s="35"/>
      <c r="E273" s="36"/>
      <c r="F273" s="35"/>
      <c r="G273" s="37"/>
      <c r="H273" s="38"/>
      <c r="I273" s="38"/>
      <c r="J273" s="60"/>
      <c r="K273" s="55"/>
      <c r="L273" s="35"/>
      <c r="M273" s="56"/>
      <c r="N273" s="57"/>
      <c r="O273" s="58"/>
      <c r="P273" s="47"/>
    </row>
    <row r="274" ht="16" spans="1:16">
      <c r="A274" s="32" t="str">
        <f>IF(F274&lt;&gt;"",1+MAX($A$5:A273),"")</f>
        <v/>
      </c>
      <c r="B274" s="39"/>
      <c r="C274" s="40" t="s">
        <v>251</v>
      </c>
      <c r="D274" s="35"/>
      <c r="E274" s="36"/>
      <c r="F274" s="35"/>
      <c r="G274" s="37"/>
      <c r="H274" s="38"/>
      <c r="I274" s="38"/>
      <c r="J274" s="54"/>
      <c r="K274" s="55"/>
      <c r="L274" s="35"/>
      <c r="M274" s="56"/>
      <c r="N274" s="57"/>
      <c r="O274" s="58"/>
      <c r="P274" s="59"/>
    </row>
    <row r="275" ht="16" spans="1:16">
      <c r="A275" s="32">
        <f>IF(F275&lt;&gt;"",1+MAX($A$5:A274),"")</f>
        <v>198</v>
      </c>
      <c r="B275" s="39"/>
      <c r="C275" s="62" t="s">
        <v>252</v>
      </c>
      <c r="D275" s="35">
        <v>4</v>
      </c>
      <c r="E275" s="36">
        <v>0</v>
      </c>
      <c r="F275" s="35">
        <f t="shared" ref="F275" si="174">(1+E275)*D275</f>
        <v>4</v>
      </c>
      <c r="G275" s="37" t="s">
        <v>62</v>
      </c>
      <c r="H275" s="38">
        <v>340</v>
      </c>
      <c r="I275" s="38">
        <f t="shared" ref="I275:I279" si="175">F275*H275</f>
        <v>1360</v>
      </c>
      <c r="J275" s="60">
        <v>2.42</v>
      </c>
      <c r="K275" s="55">
        <v>44.83482</v>
      </c>
      <c r="L275" s="35">
        <f t="shared" ref="L275:L279" si="176">J275*F275</f>
        <v>9.68</v>
      </c>
      <c r="M275" s="56">
        <f t="shared" ref="M275:M279" si="177">L275*K275</f>
        <v>434.0010576</v>
      </c>
      <c r="N275" s="57">
        <f t="shared" ref="N275:N279" si="178">M275+I275</f>
        <v>1794.0010576</v>
      </c>
      <c r="O275" s="58"/>
      <c r="P275" s="47"/>
    </row>
    <row r="276" ht="16" spans="1:16">
      <c r="A276" s="32">
        <f>IF(F276&lt;&gt;"",1+MAX($A$5:A275),"")</f>
        <v>199</v>
      </c>
      <c r="B276" s="39"/>
      <c r="C276" s="62" t="s">
        <v>253</v>
      </c>
      <c r="D276" s="35">
        <v>1</v>
      </c>
      <c r="E276" s="36">
        <v>0</v>
      </c>
      <c r="F276" s="35">
        <f t="shared" ref="F276:F279" si="179">(1+E276)*D276</f>
        <v>1</v>
      </c>
      <c r="G276" s="37" t="s">
        <v>62</v>
      </c>
      <c r="H276" s="38">
        <v>155</v>
      </c>
      <c r="I276" s="38">
        <f t="shared" si="175"/>
        <v>155</v>
      </c>
      <c r="J276" s="60">
        <v>0.468</v>
      </c>
      <c r="K276" s="55">
        <v>44.83482</v>
      </c>
      <c r="L276" s="35">
        <f t="shared" si="176"/>
        <v>0.468</v>
      </c>
      <c r="M276" s="56">
        <f t="shared" si="177"/>
        <v>20.98269576</v>
      </c>
      <c r="N276" s="57">
        <f t="shared" si="178"/>
        <v>175.98269576</v>
      </c>
      <c r="O276" s="58"/>
      <c r="P276" s="47"/>
    </row>
    <row r="277" ht="16" spans="1:16">
      <c r="A277" s="32">
        <f>IF(F277&lt;&gt;"",1+MAX($A$5:A276),"")</f>
        <v>200</v>
      </c>
      <c r="B277" s="39"/>
      <c r="C277" s="62" t="s">
        <v>254</v>
      </c>
      <c r="D277" s="35">
        <v>1</v>
      </c>
      <c r="E277" s="36">
        <v>0</v>
      </c>
      <c r="F277" s="35">
        <f t="shared" si="179"/>
        <v>1</v>
      </c>
      <c r="G277" s="37" t="s">
        <v>62</v>
      </c>
      <c r="H277" s="38">
        <v>85</v>
      </c>
      <c r="I277" s="38">
        <f t="shared" si="175"/>
        <v>85</v>
      </c>
      <c r="J277" s="60">
        <v>0.45</v>
      </c>
      <c r="K277" s="55">
        <v>44.83482</v>
      </c>
      <c r="L277" s="35">
        <f t="shared" si="176"/>
        <v>0.45</v>
      </c>
      <c r="M277" s="56">
        <f t="shared" si="177"/>
        <v>20.175669</v>
      </c>
      <c r="N277" s="57">
        <f t="shared" si="178"/>
        <v>105.175669</v>
      </c>
      <c r="O277" s="58"/>
      <c r="P277" s="47"/>
    </row>
    <row r="278" ht="16" spans="1:16">
      <c r="A278" s="32">
        <f>IF(F278&lt;&gt;"",1+MAX($A$5:A277),"")</f>
        <v>201</v>
      </c>
      <c r="B278" s="39"/>
      <c r="C278" s="62" t="s">
        <v>255</v>
      </c>
      <c r="D278" s="35">
        <v>1</v>
      </c>
      <c r="E278" s="36">
        <v>0</v>
      </c>
      <c r="F278" s="35">
        <f t="shared" si="179"/>
        <v>1</v>
      </c>
      <c r="G278" s="37" t="s">
        <v>62</v>
      </c>
      <c r="H278" s="38">
        <v>180</v>
      </c>
      <c r="I278" s="38">
        <f t="shared" si="175"/>
        <v>180</v>
      </c>
      <c r="J278" s="60">
        <v>0.5</v>
      </c>
      <c r="K278" s="55">
        <v>44.83482</v>
      </c>
      <c r="L278" s="35">
        <f t="shared" si="176"/>
        <v>0.5</v>
      </c>
      <c r="M278" s="56">
        <f t="shared" si="177"/>
        <v>22.41741</v>
      </c>
      <c r="N278" s="57">
        <f t="shared" si="178"/>
        <v>202.41741</v>
      </c>
      <c r="O278" s="58"/>
      <c r="P278" s="47"/>
    </row>
    <row r="279" ht="16" spans="1:16">
      <c r="A279" s="32">
        <f>IF(F279&lt;&gt;"",1+MAX($A$5:A278),"")</f>
        <v>202</v>
      </c>
      <c r="B279" s="39"/>
      <c r="C279" s="62" t="s">
        <v>256</v>
      </c>
      <c r="D279" s="35">
        <v>17</v>
      </c>
      <c r="E279" s="36">
        <v>0</v>
      </c>
      <c r="F279" s="35">
        <f t="shared" si="179"/>
        <v>17</v>
      </c>
      <c r="G279" s="37" t="s">
        <v>62</v>
      </c>
      <c r="H279" s="38">
        <v>120</v>
      </c>
      <c r="I279" s="38">
        <f t="shared" si="175"/>
        <v>2040</v>
      </c>
      <c r="J279" s="60">
        <v>0.785</v>
      </c>
      <c r="K279" s="55">
        <v>44.83482</v>
      </c>
      <c r="L279" s="35">
        <f t="shared" si="176"/>
        <v>13.345</v>
      </c>
      <c r="M279" s="56">
        <f t="shared" si="177"/>
        <v>598.3206729</v>
      </c>
      <c r="N279" s="57">
        <f t="shared" si="178"/>
        <v>2638.3206729</v>
      </c>
      <c r="O279" s="58"/>
      <c r="P279" s="47"/>
    </row>
    <row r="280" ht="16" spans="1:16">
      <c r="A280" s="69" t="str">
        <f>IF(F280&lt;&gt;"",1+MAX($A$5:A251),"")</f>
        <v/>
      </c>
      <c r="B280" s="70"/>
      <c r="C280" s="71"/>
      <c r="D280" s="72"/>
      <c r="E280" s="73"/>
      <c r="F280" s="72"/>
      <c r="G280" s="74"/>
      <c r="H280" s="75"/>
      <c r="I280" s="75"/>
      <c r="J280" s="102"/>
      <c r="K280" s="103"/>
      <c r="L280" s="72"/>
      <c r="M280" s="104"/>
      <c r="N280" s="105"/>
      <c r="O280" s="106"/>
      <c r="P280" s="107"/>
    </row>
    <row r="281" ht="16" spans="1:16">
      <c r="A281" s="76"/>
      <c r="B281" s="77"/>
      <c r="C281" s="77"/>
      <c r="D281" s="78"/>
      <c r="E281" s="79"/>
      <c r="F281" s="78"/>
      <c r="G281" s="80"/>
      <c r="H281" s="81"/>
      <c r="I281" s="81"/>
      <c r="J281" s="108"/>
      <c r="K281" s="81"/>
      <c r="L281" s="78"/>
      <c r="M281" s="109"/>
      <c r="N281" s="109"/>
      <c r="O281" s="77"/>
      <c r="P281" s="47"/>
    </row>
    <row r="282" ht="16" spans="1:16">
      <c r="A282" s="76"/>
      <c r="B282" s="77"/>
      <c r="C282" s="77"/>
      <c r="D282" s="78"/>
      <c r="E282" s="79"/>
      <c r="F282" s="78"/>
      <c r="G282" s="80"/>
      <c r="H282" s="81"/>
      <c r="I282" s="81"/>
      <c r="J282" s="108"/>
      <c r="K282" s="81"/>
      <c r="L282" s="78"/>
      <c r="M282" s="109"/>
      <c r="N282" s="109"/>
      <c r="O282" s="77"/>
      <c r="P282" s="47"/>
    </row>
    <row r="283" ht="16.75" spans="1:16">
      <c r="A283" s="76"/>
      <c r="B283" s="77"/>
      <c r="C283" s="77"/>
      <c r="D283" s="78"/>
      <c r="E283" s="79"/>
      <c r="F283" s="78"/>
      <c r="G283" s="80"/>
      <c r="H283" s="81"/>
      <c r="I283" s="81"/>
      <c r="J283" s="108"/>
      <c r="K283" s="81"/>
      <c r="L283" s="78"/>
      <c r="M283" s="109"/>
      <c r="N283" s="109"/>
      <c r="O283" s="77"/>
      <c r="P283" s="47"/>
    </row>
    <row r="284" ht="19.25" spans="1:16">
      <c r="A284" s="18" t="str">
        <f>IF(F284&lt;&gt;"",1+MAX(#REF!),"")</f>
        <v/>
      </c>
      <c r="C284" s="82"/>
      <c r="D284" s="83" t="s">
        <v>257</v>
      </c>
      <c r="E284" s="84"/>
      <c r="F284" s="84"/>
      <c r="G284" s="84"/>
      <c r="H284" s="84"/>
      <c r="I284" s="84"/>
      <c r="J284" s="84"/>
      <c r="K284" s="84"/>
      <c r="L284" s="84"/>
      <c r="M284" s="84"/>
      <c r="N284" s="110">
        <f>SUM(I10:I280)</f>
        <v>293256.60125</v>
      </c>
      <c r="O284" s="111"/>
      <c r="P284" s="47"/>
    </row>
    <row r="285" ht="19.25" spans="1:16">
      <c r="A285" s="18"/>
      <c r="C285" s="82"/>
      <c r="D285" s="83" t="s">
        <v>258</v>
      </c>
      <c r="E285" s="85"/>
      <c r="F285" s="85"/>
      <c r="G285" s="85"/>
      <c r="H285" s="85"/>
      <c r="I285" s="85"/>
      <c r="J285" s="85"/>
      <c r="K285" s="85"/>
      <c r="L285" s="85"/>
      <c r="M285" s="85"/>
      <c r="N285" s="110">
        <f>SUM(M10:M280)</f>
        <v>184778.314765245</v>
      </c>
      <c r="O285" s="111"/>
      <c r="P285" s="47"/>
    </row>
    <row r="286" ht="19.25" spans="1:16">
      <c r="A286" s="18"/>
      <c r="C286" s="82"/>
      <c r="D286" s="83" t="s">
        <v>259</v>
      </c>
      <c r="E286" s="85"/>
      <c r="F286" s="85"/>
      <c r="G286" s="85"/>
      <c r="H286" s="85"/>
      <c r="I286" s="85"/>
      <c r="J286" s="85"/>
      <c r="K286" s="85"/>
      <c r="L286" s="85"/>
      <c r="M286" s="85"/>
      <c r="N286" s="110">
        <f>SUM(N284:N285)</f>
        <v>478034.916015245</v>
      </c>
      <c r="O286" s="111"/>
      <c r="P286" s="112">
        <f>SUM(P10:P280)</f>
        <v>478034.916015245</v>
      </c>
    </row>
    <row r="287" ht="19.25" spans="1:16">
      <c r="A287" s="18"/>
      <c r="C287" s="82"/>
      <c r="D287" s="86" t="s">
        <v>260</v>
      </c>
      <c r="E287" s="85"/>
      <c r="F287" s="85"/>
      <c r="G287" s="85">
        <v>0.05</v>
      </c>
      <c r="H287" s="85"/>
      <c r="I287" s="85"/>
      <c r="J287" s="85"/>
      <c r="K287" s="85"/>
      <c r="L287" s="85"/>
      <c r="M287" s="85"/>
      <c r="N287" s="113">
        <f>N286*G287</f>
        <v>23901.7458007622</v>
      </c>
      <c r="O287" s="111"/>
      <c r="P287" s="112">
        <f>P286*G287</f>
        <v>23901.7458007622</v>
      </c>
    </row>
    <row r="288" ht="19.25" spans="1:16">
      <c r="A288" s="18" t="str">
        <f>IF(F288&lt;&gt;"",1+MAX($A$280:A284),"")</f>
        <v/>
      </c>
      <c r="C288" s="82"/>
      <c r="D288" s="86" t="s">
        <v>261</v>
      </c>
      <c r="E288" s="87"/>
      <c r="F288" s="87"/>
      <c r="G288" s="85">
        <v>0.05</v>
      </c>
      <c r="H288" s="87"/>
      <c r="I288" s="87"/>
      <c r="J288" s="87"/>
      <c r="K288" s="87"/>
      <c r="L288" s="87"/>
      <c r="M288" s="87"/>
      <c r="N288" s="113">
        <f>N286*G288</f>
        <v>23901.7458007622</v>
      </c>
      <c r="O288" s="111"/>
      <c r="P288" s="112">
        <f>P286*G288</f>
        <v>23901.7458007622</v>
      </c>
    </row>
    <row r="289" ht="19.25" spans="1:16">
      <c r="A289" s="18" t="str">
        <f>IF(F289&lt;&gt;"",1+MAX($A$280:A285),"")</f>
        <v/>
      </c>
      <c r="C289" s="82"/>
      <c r="D289" s="86" t="s">
        <v>262</v>
      </c>
      <c r="E289" s="87"/>
      <c r="F289" s="87"/>
      <c r="G289" s="85">
        <v>0.02</v>
      </c>
      <c r="H289" s="87"/>
      <c r="I289" s="87"/>
      <c r="J289" s="87"/>
      <c r="K289" s="87"/>
      <c r="L289" s="87"/>
      <c r="M289" s="87"/>
      <c r="N289" s="113">
        <f>N286*G289</f>
        <v>9560.6983203049</v>
      </c>
      <c r="O289" s="111"/>
      <c r="P289" s="112">
        <f>P286*G289</f>
        <v>9560.69832030489</v>
      </c>
    </row>
    <row r="290" ht="19.25" spans="1:16">
      <c r="A290" s="18"/>
      <c r="C290" s="82"/>
      <c r="D290" s="88" t="s">
        <v>263</v>
      </c>
      <c r="E290" s="89"/>
      <c r="F290" s="89"/>
      <c r="G290" s="85">
        <v>0.0825</v>
      </c>
      <c r="H290" s="89"/>
      <c r="I290" s="89"/>
      <c r="J290" s="89"/>
      <c r="K290" s="89"/>
      <c r="L290" s="89"/>
      <c r="M290" s="89"/>
      <c r="N290" s="113">
        <f>N284*G290</f>
        <v>24193.669603125</v>
      </c>
      <c r="O290" s="111"/>
      <c r="P290" s="112">
        <f>N284*G290</f>
        <v>24193.669603125</v>
      </c>
    </row>
    <row r="291" ht="19.25" spans="1:16">
      <c r="A291" s="18"/>
      <c r="C291" s="82"/>
      <c r="D291" s="88" t="s">
        <v>264</v>
      </c>
      <c r="E291" s="89"/>
      <c r="F291" s="89"/>
      <c r="G291" s="85">
        <v>0</v>
      </c>
      <c r="H291" s="89"/>
      <c r="I291" s="89"/>
      <c r="J291" s="89"/>
      <c r="K291" s="89"/>
      <c r="L291" s="89"/>
      <c r="M291" s="89"/>
      <c r="N291" s="113">
        <f>N286*G291</f>
        <v>0</v>
      </c>
      <c r="O291" s="111"/>
      <c r="P291" s="112">
        <f>P286*G291</f>
        <v>0</v>
      </c>
    </row>
    <row r="292" ht="19.25" spans="1:16">
      <c r="A292" s="18" t="str">
        <f>IF(F292&lt;&gt;"",1+MAX($A$280:A288),"")</f>
        <v/>
      </c>
      <c r="C292" s="82"/>
      <c r="D292" s="90" t="s">
        <v>265</v>
      </c>
      <c r="E292" s="91"/>
      <c r="F292" s="91"/>
      <c r="G292" s="91"/>
      <c r="H292" s="91"/>
      <c r="I292" s="91"/>
      <c r="J292" s="91"/>
      <c r="K292" s="91"/>
      <c r="L292" s="91"/>
      <c r="M292" s="91"/>
      <c r="N292" s="114">
        <f>SUM(N286:N291)</f>
        <v>559592.775540199</v>
      </c>
      <c r="O292" s="111"/>
      <c r="P292" s="112">
        <f>SUM(P286:P291)</f>
        <v>559592.775540199</v>
      </c>
    </row>
    <row r="293" ht="18.5" spans="1:16">
      <c r="A293" s="18"/>
      <c r="C293" s="82"/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115"/>
      <c r="O293" s="111"/>
      <c r="P293" s="116"/>
    </row>
    <row r="294" ht="18.5" spans="1:16">
      <c r="A294" s="93" t="s">
        <v>266</v>
      </c>
      <c r="B294" s="93"/>
      <c r="C294" s="82"/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115"/>
      <c r="O294" s="111"/>
      <c r="P294" s="116"/>
    </row>
    <row r="295" ht="18.75" customHeight="1" spans="1:16">
      <c r="A295" s="94" t="s">
        <v>267</v>
      </c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117"/>
    </row>
    <row r="296" spans="1:16">
      <c r="A296" s="96" t="s">
        <v>268</v>
      </c>
      <c r="B296" s="97"/>
      <c r="C296" s="97"/>
      <c r="D296" s="97"/>
      <c r="E296" s="97"/>
      <c r="F296" s="97"/>
      <c r="G296" s="97"/>
      <c r="H296" s="97"/>
      <c r="I296" s="97"/>
      <c r="J296" s="97"/>
      <c r="K296" s="97"/>
      <c r="L296" s="97"/>
      <c r="M296" s="97"/>
      <c r="N296" s="97"/>
      <c r="O296" s="97"/>
      <c r="P296" s="118"/>
    </row>
    <row r="297" spans="1:16">
      <c r="A297" s="96" t="s">
        <v>269</v>
      </c>
      <c r="B297" s="97"/>
      <c r="C297" s="97"/>
      <c r="D297" s="97"/>
      <c r="E297" s="97"/>
      <c r="F297" s="97"/>
      <c r="G297" s="97"/>
      <c r="H297" s="97"/>
      <c r="I297" s="97"/>
      <c r="J297" s="97"/>
      <c r="K297" s="97"/>
      <c r="L297" s="97"/>
      <c r="M297" s="97"/>
      <c r="N297" s="97"/>
      <c r="O297" s="97"/>
      <c r="P297" s="118"/>
    </row>
    <row r="298" spans="1:16">
      <c r="A298" s="96" t="s">
        <v>270</v>
      </c>
      <c r="B298" s="97"/>
      <c r="C298" s="97"/>
      <c r="D298" s="97"/>
      <c r="E298" s="97"/>
      <c r="F298" s="97"/>
      <c r="G298" s="97"/>
      <c r="H298" s="97"/>
      <c r="I298" s="97"/>
      <c r="J298" s="97"/>
      <c r="K298" s="97"/>
      <c r="L298" s="97"/>
      <c r="M298" s="97"/>
      <c r="N298" s="97"/>
      <c r="O298" s="97"/>
      <c r="P298" s="118"/>
    </row>
    <row r="299" spans="1:14">
      <c r="A299" s="1" t="str">
        <f>IF(F299&lt;&gt;"",1+MAX($A$280:A298),"")</f>
        <v/>
      </c>
      <c r="C299" s="82"/>
      <c r="D299" s="98"/>
      <c r="E299" s="99"/>
      <c r="F299" s="98"/>
      <c r="G299" s="100"/>
      <c r="H299" s="101"/>
      <c r="I299" s="101"/>
      <c r="J299" s="101"/>
      <c r="K299" s="101"/>
      <c r="L299" s="101"/>
      <c r="M299" s="101"/>
      <c r="N299" s="119"/>
    </row>
    <row r="300" spans="1:14">
      <c r="A300" s="1" t="str">
        <f>IF(F300&lt;&gt;"",1+MAX($A$280:A299),"")</f>
        <v/>
      </c>
      <c r="C300" s="82"/>
      <c r="D300" s="98"/>
      <c r="E300" s="99"/>
      <c r="F300" s="98"/>
      <c r="G300" s="100"/>
      <c r="H300" s="101"/>
      <c r="I300" s="101"/>
      <c r="J300" s="101"/>
      <c r="K300" s="101"/>
      <c r="L300" s="101"/>
      <c r="M300" s="101"/>
      <c r="N300" s="119"/>
    </row>
    <row r="301" spans="1:14">
      <c r="A301" s="1" t="str">
        <f>IF(F301&lt;&gt;"",1+MAX($A$280:A300),"")</f>
        <v/>
      </c>
      <c r="C301" s="82"/>
      <c r="D301" s="98"/>
      <c r="E301" s="99"/>
      <c r="F301" s="98"/>
      <c r="G301" s="100"/>
      <c r="H301" s="101"/>
      <c r="I301" s="101"/>
      <c r="J301" s="101"/>
      <c r="K301" s="101"/>
      <c r="L301" s="101"/>
      <c r="M301" s="101"/>
      <c r="N301" s="119"/>
    </row>
    <row r="302" spans="1:14">
      <c r="A302" s="1" t="str">
        <f>IF(F302&lt;&gt;"",1+MAX($A$280:A301),"")</f>
        <v/>
      </c>
      <c r="C302" s="82"/>
      <c r="D302" s="98"/>
      <c r="E302" s="99"/>
      <c r="F302" s="98"/>
      <c r="G302" s="100"/>
      <c r="H302" s="101"/>
      <c r="I302" s="101"/>
      <c r="J302" s="101"/>
      <c r="K302" s="101"/>
      <c r="L302" s="101"/>
      <c r="M302" s="101"/>
      <c r="N302" s="119"/>
    </row>
    <row r="303" spans="1:14">
      <c r="A303" s="1" t="str">
        <f>IF(F303&lt;&gt;"",1+MAX($A$280:A302),"")</f>
        <v/>
      </c>
      <c r="C303" s="82"/>
      <c r="D303" s="98"/>
      <c r="E303" s="99"/>
      <c r="F303" s="98"/>
      <c r="G303" s="100"/>
      <c r="H303" s="101"/>
      <c r="I303" s="101"/>
      <c r="J303" s="101"/>
      <c r="K303" s="101"/>
      <c r="L303" s="101"/>
      <c r="M303" s="101"/>
      <c r="N303" s="119"/>
    </row>
    <row r="304" spans="1:14">
      <c r="A304" s="1" t="str">
        <f>IF(F304&lt;&gt;"",1+MAX($A$280:A303),"")</f>
        <v/>
      </c>
      <c r="C304" s="82"/>
      <c r="D304" s="98"/>
      <c r="E304" s="99"/>
      <c r="F304" s="98"/>
      <c r="G304" s="100"/>
      <c r="H304" s="101"/>
      <c r="I304" s="101"/>
      <c r="J304" s="101"/>
      <c r="K304" s="101"/>
      <c r="L304" s="101"/>
      <c r="M304" s="101"/>
      <c r="N304" s="119"/>
    </row>
    <row r="305" spans="1:14">
      <c r="A305" s="1" t="str">
        <f>IF(F305&lt;&gt;"",1+MAX($A$280:A304),"")</f>
        <v/>
      </c>
      <c r="C305" s="82"/>
      <c r="D305" s="98"/>
      <c r="E305" s="99"/>
      <c r="F305" s="98"/>
      <c r="G305" s="100"/>
      <c r="H305" s="101"/>
      <c r="I305" s="101"/>
      <c r="J305" s="101"/>
      <c r="K305" s="101"/>
      <c r="L305" s="101"/>
      <c r="M305" s="101"/>
      <c r="N305" s="119"/>
    </row>
    <row r="306" spans="1:14">
      <c r="A306" s="1" t="str">
        <f>IF(F306&lt;&gt;"",1+MAX($A$280:A305),"")</f>
        <v/>
      </c>
      <c r="C306" s="82"/>
      <c r="D306" s="98"/>
      <c r="E306" s="99"/>
      <c r="F306" s="98"/>
      <c r="G306" s="100"/>
      <c r="H306" s="101"/>
      <c r="I306" s="101"/>
      <c r="J306" s="101"/>
      <c r="K306" s="101"/>
      <c r="L306" s="101"/>
      <c r="M306" s="101"/>
      <c r="N306" s="119"/>
    </row>
    <row r="307" spans="1:14">
      <c r="A307" s="1" t="str">
        <f>IF(F307&lt;&gt;"",1+MAX($A$280:A306),"")</f>
        <v/>
      </c>
      <c r="C307" s="82"/>
      <c r="D307" s="98"/>
      <c r="E307" s="99"/>
      <c r="F307" s="98"/>
      <c r="G307" s="100"/>
      <c r="H307" s="101"/>
      <c r="I307" s="101"/>
      <c r="J307" s="101"/>
      <c r="K307" s="101"/>
      <c r="L307" s="101"/>
      <c r="M307" s="101"/>
      <c r="N307" s="119"/>
    </row>
    <row r="308" spans="1:14">
      <c r="A308" s="1" t="str">
        <f>IF(F308&lt;&gt;"",1+MAX($A$280:A307),"")</f>
        <v/>
      </c>
      <c r="C308" s="82"/>
      <c r="D308" s="98"/>
      <c r="E308" s="99"/>
      <c r="F308" s="98"/>
      <c r="G308" s="100"/>
      <c r="H308" s="101"/>
      <c r="I308" s="101"/>
      <c r="J308" s="101"/>
      <c r="K308" s="101"/>
      <c r="L308" s="101"/>
      <c r="M308" s="101"/>
      <c r="N308" s="119"/>
    </row>
    <row r="309" spans="1:14">
      <c r="A309" s="1" t="str">
        <f>IF(F309&lt;&gt;"",1+MAX($A$280:A308),"")</f>
        <v/>
      </c>
      <c r="C309" s="82"/>
      <c r="D309" s="98"/>
      <c r="E309" s="99"/>
      <c r="F309" s="98"/>
      <c r="G309" s="100"/>
      <c r="H309" s="101"/>
      <c r="I309" s="101"/>
      <c r="J309" s="101"/>
      <c r="K309" s="101"/>
      <c r="L309" s="101"/>
      <c r="M309" s="101"/>
      <c r="N309" s="119"/>
    </row>
    <row r="310" spans="1:14">
      <c r="A310" s="1" t="str">
        <f>IF(F310&lt;&gt;"",1+MAX($A$280:A309),"")</f>
        <v/>
      </c>
      <c r="C310" s="82"/>
      <c r="D310" s="98"/>
      <c r="E310" s="99"/>
      <c r="F310" s="98"/>
      <c r="G310" s="100"/>
      <c r="H310" s="101"/>
      <c r="I310" s="101"/>
      <c r="J310" s="101"/>
      <c r="K310" s="101"/>
      <c r="L310" s="101"/>
      <c r="M310" s="101"/>
      <c r="N310" s="119"/>
    </row>
    <row r="311" spans="1:14">
      <c r="A311" s="1" t="str">
        <f>IF(F311&lt;&gt;"",1+MAX($A$280:A310),"")</f>
        <v/>
      </c>
      <c r="C311" s="82"/>
      <c r="D311" s="98"/>
      <c r="E311" s="99"/>
      <c r="F311" s="98"/>
      <c r="G311" s="100"/>
      <c r="H311" s="101"/>
      <c r="I311" s="101"/>
      <c r="J311" s="101"/>
      <c r="K311" s="101"/>
      <c r="L311" s="101"/>
      <c r="M311" s="101"/>
      <c r="N311" s="119"/>
    </row>
    <row r="312" spans="1:14">
      <c r="A312" s="1" t="str">
        <f>IF(F312&lt;&gt;"",1+MAX($A$280:A311),"")</f>
        <v/>
      </c>
      <c r="C312" s="82"/>
      <c r="D312" s="98"/>
      <c r="E312" s="99"/>
      <c r="F312" s="98"/>
      <c r="G312" s="100"/>
      <c r="H312" s="101"/>
      <c r="I312" s="101"/>
      <c r="J312" s="101"/>
      <c r="K312" s="101"/>
      <c r="L312" s="101"/>
      <c r="M312" s="101"/>
      <c r="N312" s="119"/>
    </row>
    <row r="313" spans="1:14">
      <c r="A313" s="1" t="str">
        <f>IF(F313&lt;&gt;"",1+MAX($A$280:A312),"")</f>
        <v/>
      </c>
      <c r="C313" s="82"/>
      <c r="D313" s="98"/>
      <c r="E313" s="99"/>
      <c r="F313" s="98"/>
      <c r="G313" s="100"/>
      <c r="H313" s="101"/>
      <c r="I313" s="101"/>
      <c r="J313" s="101"/>
      <c r="K313" s="101"/>
      <c r="L313" s="101"/>
      <c r="M313" s="101"/>
      <c r="N313" s="119"/>
    </row>
    <row r="314" spans="1:14">
      <c r="A314" s="1" t="str">
        <f>IF(F314&lt;&gt;"",1+MAX($A$280:A313),"")</f>
        <v/>
      </c>
      <c r="C314" s="82"/>
      <c r="D314" s="98"/>
      <c r="E314" s="99"/>
      <c r="F314" s="98"/>
      <c r="G314" s="100"/>
      <c r="H314" s="101"/>
      <c r="I314" s="101"/>
      <c r="J314" s="101"/>
      <c r="K314" s="101"/>
      <c r="L314" s="101"/>
      <c r="M314" s="101"/>
      <c r="N314" s="119"/>
    </row>
    <row r="315" spans="1:14">
      <c r="A315" s="1" t="str">
        <f>IF(F315&lt;&gt;"",1+MAX($A$280:A314),"")</f>
        <v/>
      </c>
      <c r="C315" s="82"/>
      <c r="D315" s="98"/>
      <c r="E315" s="99"/>
      <c r="F315" s="98"/>
      <c r="G315" s="100"/>
      <c r="H315" s="101"/>
      <c r="I315" s="101"/>
      <c r="J315" s="101"/>
      <c r="K315" s="101"/>
      <c r="L315" s="101"/>
      <c r="M315" s="101"/>
      <c r="N315" s="119"/>
    </row>
    <row r="316" spans="1:14">
      <c r="A316" s="1" t="str">
        <f>IF(F316&lt;&gt;"",1+MAX($A$280:A315),"")</f>
        <v/>
      </c>
      <c r="C316" s="82"/>
      <c r="D316" s="98"/>
      <c r="E316" s="99"/>
      <c r="F316" s="98"/>
      <c r="G316" s="100"/>
      <c r="H316" s="101"/>
      <c r="I316" s="101"/>
      <c r="J316" s="101"/>
      <c r="K316" s="101"/>
      <c r="L316" s="101"/>
      <c r="M316" s="101"/>
      <c r="N316" s="119"/>
    </row>
    <row r="317" spans="1:14">
      <c r="A317" s="1" t="str">
        <f>IF(F317&lt;&gt;"",1+MAX($A$280:A316),"")</f>
        <v/>
      </c>
      <c r="C317" s="82"/>
      <c r="D317" s="98"/>
      <c r="E317" s="99"/>
      <c r="F317" s="98"/>
      <c r="G317" s="100"/>
      <c r="H317" s="101"/>
      <c r="I317" s="101"/>
      <c r="J317" s="101"/>
      <c r="K317" s="101"/>
      <c r="L317" s="101"/>
      <c r="M317" s="101"/>
      <c r="N317" s="119"/>
    </row>
    <row r="318" spans="1:14">
      <c r="A318" s="1" t="str">
        <f>IF(F318&lt;&gt;"",1+MAX($A$280:A317),"")</f>
        <v/>
      </c>
      <c r="C318" s="82"/>
      <c r="D318" s="98"/>
      <c r="E318" s="99"/>
      <c r="F318" s="98"/>
      <c r="G318" s="100"/>
      <c r="H318" s="101"/>
      <c r="I318" s="101"/>
      <c r="J318" s="101"/>
      <c r="K318" s="101"/>
      <c r="L318" s="101"/>
      <c r="M318" s="101"/>
      <c r="N318" s="119"/>
    </row>
    <row r="319" spans="1:14">
      <c r="A319" s="1" t="str">
        <f>IF(F319&lt;&gt;"",1+MAX($A$280:A318),"")</f>
        <v/>
      </c>
      <c r="C319" s="82"/>
      <c r="D319" s="98"/>
      <c r="E319" s="99"/>
      <c r="F319" s="98"/>
      <c r="G319" s="100"/>
      <c r="H319" s="101"/>
      <c r="I319" s="101"/>
      <c r="J319" s="101"/>
      <c r="K319" s="101"/>
      <c r="L319" s="101"/>
      <c r="M319" s="101"/>
      <c r="N319" s="119"/>
    </row>
    <row r="320" spans="1:14">
      <c r="A320" s="1" t="str">
        <f>IF(F320&lt;&gt;"",1+MAX($A$280:A319),"")</f>
        <v/>
      </c>
      <c r="C320" s="82"/>
      <c r="D320" s="98"/>
      <c r="E320" s="99"/>
      <c r="F320" s="98"/>
      <c r="G320" s="100"/>
      <c r="H320" s="101"/>
      <c r="I320" s="101"/>
      <c r="J320" s="101"/>
      <c r="K320" s="101"/>
      <c r="L320" s="101"/>
      <c r="M320" s="101"/>
      <c r="N320" s="119"/>
    </row>
    <row r="321" spans="1:14">
      <c r="A321" s="1" t="str">
        <f>IF(F321&lt;&gt;"",1+MAX($A$280:A320),"")</f>
        <v/>
      </c>
      <c r="C321" s="82"/>
      <c r="D321" s="98"/>
      <c r="E321" s="99"/>
      <c r="F321" s="98"/>
      <c r="G321" s="100"/>
      <c r="H321" s="101"/>
      <c r="I321" s="101"/>
      <c r="J321" s="101"/>
      <c r="K321" s="101"/>
      <c r="L321" s="101"/>
      <c r="M321" s="101"/>
      <c r="N321" s="119"/>
    </row>
    <row r="322" spans="1:14">
      <c r="A322" s="1" t="str">
        <f>IF(F322&lt;&gt;"",1+MAX($A$280:A321),"")</f>
        <v/>
      </c>
      <c r="C322" s="82"/>
      <c r="D322" s="98"/>
      <c r="E322" s="99"/>
      <c r="F322" s="98"/>
      <c r="G322" s="100"/>
      <c r="H322" s="101"/>
      <c r="I322" s="101"/>
      <c r="J322" s="101"/>
      <c r="K322" s="101"/>
      <c r="L322" s="101"/>
      <c r="M322" s="101"/>
      <c r="N322" s="119"/>
    </row>
    <row r="323" spans="1:14">
      <c r="A323" s="1" t="str">
        <f>IF(F323&lt;&gt;"",1+MAX($A$280:A322),"")</f>
        <v/>
      </c>
      <c r="C323" s="82"/>
      <c r="D323" s="98"/>
      <c r="E323" s="99"/>
      <c r="F323" s="98"/>
      <c r="G323" s="100"/>
      <c r="H323" s="101"/>
      <c r="I323" s="101"/>
      <c r="J323" s="101"/>
      <c r="K323" s="101"/>
      <c r="L323" s="101"/>
      <c r="M323" s="101"/>
      <c r="N323" s="119"/>
    </row>
    <row r="324" spans="1:14">
      <c r="A324" s="1" t="str">
        <f>IF(F324&lt;&gt;"",1+MAX($A$280:A323),"")</f>
        <v/>
      </c>
      <c r="C324" s="82"/>
      <c r="D324" s="98"/>
      <c r="E324" s="99"/>
      <c r="F324" s="98"/>
      <c r="G324" s="100"/>
      <c r="H324" s="101"/>
      <c r="I324" s="101"/>
      <c r="J324" s="101"/>
      <c r="K324" s="101"/>
      <c r="L324" s="101"/>
      <c r="M324" s="101"/>
      <c r="N324" s="119"/>
    </row>
    <row r="325" spans="1:14">
      <c r="A325" s="1" t="str">
        <f>IF(F325&lt;&gt;"",1+MAX($A$280:A324),"")</f>
        <v/>
      </c>
      <c r="C325" s="82"/>
      <c r="D325" s="98"/>
      <c r="E325" s="99"/>
      <c r="F325" s="98"/>
      <c r="G325" s="100"/>
      <c r="H325" s="101"/>
      <c r="I325" s="101"/>
      <c r="J325" s="101"/>
      <c r="K325" s="101"/>
      <c r="L325" s="101"/>
      <c r="M325" s="101"/>
      <c r="N325" s="119"/>
    </row>
    <row r="326" spans="1:14">
      <c r="A326" s="1" t="str">
        <f>IF(F326&lt;&gt;"",1+MAX($A$280:A325),"")</f>
        <v/>
      </c>
      <c r="C326" s="82"/>
      <c r="D326" s="98"/>
      <c r="E326" s="99"/>
      <c r="F326" s="98"/>
      <c r="G326" s="100"/>
      <c r="H326" s="101"/>
      <c r="I326" s="101"/>
      <c r="J326" s="101"/>
      <c r="K326" s="101"/>
      <c r="L326" s="101"/>
      <c r="M326" s="101"/>
      <c r="N326" s="119"/>
    </row>
    <row r="327" spans="1:14">
      <c r="A327" s="1" t="str">
        <f>IF(F327&lt;&gt;"",1+MAX($A$280:A326),"")</f>
        <v/>
      </c>
      <c r="C327" s="82"/>
      <c r="D327" s="98"/>
      <c r="E327" s="99"/>
      <c r="F327" s="98"/>
      <c r="G327" s="100"/>
      <c r="H327" s="101"/>
      <c r="I327" s="101"/>
      <c r="J327" s="101"/>
      <c r="K327" s="101"/>
      <c r="L327" s="101"/>
      <c r="M327" s="101"/>
      <c r="N327" s="119"/>
    </row>
    <row r="328" spans="1:14">
      <c r="A328" s="1" t="str">
        <f>IF(F328&lt;&gt;"",1+MAX($A$280:A327),"")</f>
        <v/>
      </c>
      <c r="C328" s="82"/>
      <c r="D328" s="98"/>
      <c r="E328" s="99"/>
      <c r="F328" s="98"/>
      <c r="G328" s="100"/>
      <c r="H328" s="101"/>
      <c r="I328" s="101"/>
      <c r="J328" s="101"/>
      <c r="K328" s="101"/>
      <c r="L328" s="101"/>
      <c r="M328" s="101"/>
      <c r="N328" s="119"/>
    </row>
    <row r="329" spans="1:14">
      <c r="A329" s="1" t="str">
        <f>IF(F329&lt;&gt;"",1+MAX($A$280:A328),"")</f>
        <v/>
      </c>
      <c r="C329" s="82"/>
      <c r="D329" s="98"/>
      <c r="E329" s="99"/>
      <c r="F329" s="98"/>
      <c r="G329" s="100"/>
      <c r="H329" s="101"/>
      <c r="I329" s="101"/>
      <c r="J329" s="101"/>
      <c r="K329" s="101"/>
      <c r="L329" s="101"/>
      <c r="M329" s="101"/>
      <c r="N329" s="119"/>
    </row>
    <row r="330" spans="1:14">
      <c r="A330" s="1" t="str">
        <f>IF(F330&lt;&gt;"",1+MAX($A$280:A329),"")</f>
        <v/>
      </c>
      <c r="C330" s="82"/>
      <c r="D330" s="98"/>
      <c r="E330" s="99"/>
      <c r="F330" s="98"/>
      <c r="G330" s="100"/>
      <c r="H330" s="101"/>
      <c r="I330" s="101"/>
      <c r="J330" s="101"/>
      <c r="K330" s="101"/>
      <c r="L330" s="101"/>
      <c r="M330" s="101"/>
      <c r="N330" s="119"/>
    </row>
    <row r="331" spans="1:14">
      <c r="A331" s="1" t="str">
        <f>IF(F331&lt;&gt;"",1+MAX($A$280:A330),"")</f>
        <v/>
      </c>
      <c r="C331" s="82"/>
      <c r="D331" s="98"/>
      <c r="E331" s="99"/>
      <c r="F331" s="98"/>
      <c r="G331" s="100"/>
      <c r="H331" s="101"/>
      <c r="I331" s="101"/>
      <c r="J331" s="101"/>
      <c r="K331" s="101"/>
      <c r="L331" s="101"/>
      <c r="M331" s="101"/>
      <c r="N331" s="119"/>
    </row>
    <row r="332" spans="1:14">
      <c r="A332" s="1" t="str">
        <f>IF(F332&lt;&gt;"",1+MAX($A$280:A331),"")</f>
        <v/>
      </c>
      <c r="C332" s="82"/>
      <c r="D332" s="98"/>
      <c r="E332" s="99"/>
      <c r="F332" s="98"/>
      <c r="G332" s="100"/>
      <c r="H332" s="101"/>
      <c r="I332" s="101"/>
      <c r="J332" s="101"/>
      <c r="K332" s="101"/>
      <c r="L332" s="101"/>
      <c r="M332" s="101"/>
      <c r="N332" s="119"/>
    </row>
    <row r="333" spans="1:14">
      <c r="A333" s="1" t="str">
        <f>IF(F333&lt;&gt;"",1+MAX($A$280:A332),"")</f>
        <v/>
      </c>
      <c r="C333" s="82"/>
      <c r="D333" s="98"/>
      <c r="E333" s="99"/>
      <c r="F333" s="98"/>
      <c r="G333" s="100"/>
      <c r="H333" s="101"/>
      <c r="I333" s="101"/>
      <c r="J333" s="101"/>
      <c r="K333" s="101"/>
      <c r="L333" s="101"/>
      <c r="M333" s="101"/>
      <c r="N333" s="119"/>
    </row>
    <row r="334" spans="1:14">
      <c r="A334" s="1" t="str">
        <f>IF(F334&lt;&gt;"",1+MAX($A$280:A333),"")</f>
        <v/>
      </c>
      <c r="C334" s="82"/>
      <c r="D334" s="98"/>
      <c r="E334" s="99"/>
      <c r="F334" s="98"/>
      <c r="G334" s="100"/>
      <c r="H334" s="101"/>
      <c r="I334" s="101"/>
      <c r="J334" s="101"/>
      <c r="K334" s="101"/>
      <c r="L334" s="101"/>
      <c r="M334" s="101"/>
      <c r="N334" s="119"/>
    </row>
    <row r="335" spans="1:14">
      <c r="A335" s="1" t="str">
        <f>IF(F335&lt;&gt;"",1+MAX($A$280:A334),"")</f>
        <v/>
      </c>
      <c r="C335" s="82"/>
      <c r="D335" s="98"/>
      <c r="E335" s="99"/>
      <c r="F335" s="98"/>
      <c r="G335" s="100"/>
      <c r="H335" s="101"/>
      <c r="I335" s="101"/>
      <c r="J335" s="101"/>
      <c r="K335" s="101"/>
      <c r="L335" s="101"/>
      <c r="M335" s="101"/>
      <c r="N335" s="119"/>
    </row>
    <row r="336" spans="1:1">
      <c r="A336" s="1" t="str">
        <f>IF(F336&lt;&gt;"",1+MAX($A$280:A335),"")</f>
        <v/>
      </c>
    </row>
    <row r="337" spans="1:1">
      <c r="A337" s="1" t="str">
        <f>IF(F337&lt;&gt;"",1+MAX($A$280:A336),"")</f>
        <v/>
      </c>
    </row>
    <row r="338" spans="1:1">
      <c r="A338" s="1" t="str">
        <f>IF(F338&lt;&gt;"",1+MAX($A$280:A337),"")</f>
        <v/>
      </c>
    </row>
    <row r="339" spans="1:1">
      <c r="A339" s="1" t="str">
        <f>IF(F339&lt;&gt;"",1+MAX($A$280:A338),"")</f>
        <v/>
      </c>
    </row>
    <row r="340" spans="1:1">
      <c r="A340" s="1" t="str">
        <f>IF(F340&lt;&gt;"",1+MAX($A$280:A339),"")</f>
        <v/>
      </c>
    </row>
    <row r="341" spans="1:1">
      <c r="A341" s="1" t="str">
        <f>IF(F341&lt;&gt;"",1+MAX($A$280:A340),"")</f>
        <v/>
      </c>
    </row>
    <row r="342" spans="1:1">
      <c r="A342" s="1" t="str">
        <f>IF(F342&lt;&gt;"",1+MAX($A$280:A341),"")</f>
        <v/>
      </c>
    </row>
    <row r="343" spans="1:1">
      <c r="A343" s="1" t="str">
        <f>IF(F343&lt;&gt;"",1+MAX($A$280:A342),"")</f>
        <v/>
      </c>
    </row>
    <row r="344" spans="1:1">
      <c r="A344" s="1" t="str">
        <f>IF(F344&lt;&gt;"",1+MAX($A$280:A343),"")</f>
        <v/>
      </c>
    </row>
    <row r="345" spans="1:1">
      <c r="A345" s="1" t="str">
        <f>IF(F345&lt;&gt;"",1+MAX($A$280:A344),"")</f>
        <v/>
      </c>
    </row>
    <row r="346" spans="1:1">
      <c r="A346" s="1" t="str">
        <f>IF(F346&lt;&gt;"",1+MAX($A$280:A345),"")</f>
        <v/>
      </c>
    </row>
    <row r="347" spans="1:3">
      <c r="A347" s="1" t="str">
        <f>IF(F347&lt;&gt;"",1+MAX($A$280:A346),"")</f>
        <v/>
      </c>
      <c r="C347"/>
    </row>
    <row r="348" spans="1:3">
      <c r="A348" s="1" t="str">
        <f>IF(F348&lt;&gt;"",1+MAX($A$280:A347),"")</f>
        <v/>
      </c>
      <c r="C348"/>
    </row>
    <row r="349" spans="1:3">
      <c r="A349" s="1" t="str">
        <f>IF(F349&lt;&gt;"",1+MAX($A$280:A348),"")</f>
        <v/>
      </c>
      <c r="C349"/>
    </row>
    <row r="350" spans="1:3">
      <c r="A350" s="1" t="str">
        <f>IF(F350&lt;&gt;"",1+MAX($A$280:A349),"")</f>
        <v/>
      </c>
      <c r="C350"/>
    </row>
    <row r="351" spans="1:3">
      <c r="A351" s="1" t="str">
        <f>IF(F351&lt;&gt;"",1+MAX($A$280:A350),"")</f>
        <v/>
      </c>
      <c r="C351"/>
    </row>
    <row r="352" spans="1:3">
      <c r="A352" s="1" t="str">
        <f>IF(F352&lt;&gt;"",1+MAX($A$280:A351),"")</f>
        <v/>
      </c>
      <c r="C352"/>
    </row>
    <row r="353" spans="1:3">
      <c r="A353" s="1" t="str">
        <f>IF(F353&lt;&gt;"",1+MAX($A$280:A352),"")</f>
        <v/>
      </c>
      <c r="C353"/>
    </row>
    <row r="354" spans="1:3">
      <c r="A354" s="1" t="str">
        <f>IF(F354&lt;&gt;"",1+MAX($A$280:A353),"")</f>
        <v/>
      </c>
      <c r="C354"/>
    </row>
    <row r="355" spans="1:3">
      <c r="A355" s="1" t="str">
        <f>IF(F355&lt;&gt;"",1+MAX($A$280:A354),"")</f>
        <v/>
      </c>
      <c r="C355"/>
    </row>
    <row r="356" spans="1:3">
      <c r="A356" s="1" t="str">
        <f>IF(F356&lt;&gt;"",1+MAX($A$280:A355),"")</f>
        <v/>
      </c>
      <c r="C356"/>
    </row>
    <row r="357" spans="1:3">
      <c r="A357" s="1" t="str">
        <f>IF(F357&lt;&gt;"",1+MAX($A$280:A356),"")</f>
        <v/>
      </c>
      <c r="C357"/>
    </row>
    <row r="358" spans="1:3">
      <c r="A358" s="1" t="str">
        <f>IF(F358&lt;&gt;"",1+MAX($A$280:A357),"")</f>
        <v/>
      </c>
      <c r="C358"/>
    </row>
    <row r="359" spans="1:3">
      <c r="A359" s="1" t="str">
        <f>IF(F359&lt;&gt;"",1+MAX($A$280:A358),"")</f>
        <v/>
      </c>
      <c r="C359"/>
    </row>
    <row r="360" spans="1:3">
      <c r="A360" s="1" t="str">
        <f>IF(F360&lt;&gt;"",1+MAX($A$280:A359),"")</f>
        <v/>
      </c>
      <c r="C360"/>
    </row>
    <row r="361" spans="1:3">
      <c r="A361" s="1" t="str">
        <f>IF(F361&lt;&gt;"",1+MAX($A$280:A360),"")</f>
        <v/>
      </c>
      <c r="C361"/>
    </row>
    <row r="362" spans="1:3">
      <c r="A362" s="1" t="str">
        <f>IF(F362&lt;&gt;"",1+MAX($A$280:A361),"")</f>
        <v/>
      </c>
      <c r="C362"/>
    </row>
    <row r="363" spans="1:3">
      <c r="A363" s="1" t="str">
        <f>IF(F363&lt;&gt;"",1+MAX($A$280:A362),"")</f>
        <v/>
      </c>
      <c r="C363"/>
    </row>
    <row r="364" spans="1:3">
      <c r="A364" s="1" t="str">
        <f>IF(F364&lt;&gt;"",1+MAX($A$280:A363),"")</f>
        <v/>
      </c>
      <c r="C364"/>
    </row>
    <row r="365" spans="1:3">
      <c r="A365" s="1" t="str">
        <f>IF(F365&lt;&gt;"",1+MAX($A$280:A364),"")</f>
        <v/>
      </c>
      <c r="C365"/>
    </row>
    <row r="366" spans="1:3">
      <c r="A366" s="1" t="str">
        <f>IF(F366&lt;&gt;"",1+MAX($A$280:A365),"")</f>
        <v/>
      </c>
      <c r="C366"/>
    </row>
    <row r="367" spans="1:3">
      <c r="A367" s="1" t="str">
        <f>IF(F367&lt;&gt;"",1+MAX($A$280:A366),"")</f>
        <v/>
      </c>
      <c r="C367"/>
    </row>
    <row r="368" spans="1:3">
      <c r="A368" s="1" t="str">
        <f>IF(F368&lt;&gt;"",1+MAX($A$280:A367),"")</f>
        <v/>
      </c>
      <c r="C368"/>
    </row>
    <row r="369" spans="1:3">
      <c r="A369" s="1" t="str">
        <f>IF(F369&lt;&gt;"",1+MAX($A$280:A368),"")</f>
        <v/>
      </c>
      <c r="C369"/>
    </row>
    <row r="370" spans="1:3">
      <c r="A370" s="1" t="str">
        <f>IF(F370&lt;&gt;"",1+MAX($A$280:A369),"")</f>
        <v/>
      </c>
      <c r="C370"/>
    </row>
    <row r="371" spans="1:3">
      <c r="A371" s="1" t="str">
        <f>IF(F371&lt;&gt;"",1+MAX($A$280:A370),"")</f>
        <v/>
      </c>
      <c r="C371"/>
    </row>
    <row r="372" spans="1:3">
      <c r="A372" s="1" t="str">
        <f>IF(F372&lt;&gt;"",1+MAX($A$280:A371),"")</f>
        <v/>
      </c>
      <c r="C372"/>
    </row>
    <row r="373" spans="1:3">
      <c r="A373" s="1" t="str">
        <f>IF(F373&lt;&gt;"",1+MAX($A$280:A372),"")</f>
        <v/>
      </c>
      <c r="C373"/>
    </row>
    <row r="374" spans="1:3">
      <c r="A374" s="1" t="str">
        <f>IF(F374&lt;&gt;"",1+MAX($A$280:A373),"")</f>
        <v/>
      </c>
      <c r="C374"/>
    </row>
    <row r="375" spans="1:3">
      <c r="A375" s="1" t="str">
        <f>IF(F375&lt;&gt;"",1+MAX($A$280:A374),"")</f>
        <v/>
      </c>
      <c r="C375"/>
    </row>
    <row r="376" spans="1:3">
      <c r="A376" s="1" t="str">
        <f>IF(F376&lt;&gt;"",1+MAX($A$280:A375),"")</f>
        <v/>
      </c>
      <c r="C376"/>
    </row>
    <row r="377" spans="1:3">
      <c r="A377" s="1" t="str">
        <f>IF(F377&lt;&gt;"",1+MAX($A$280:A376),"")</f>
        <v/>
      </c>
      <c r="C377"/>
    </row>
    <row r="378" spans="1:3">
      <c r="A378" s="1" t="str">
        <f>IF(F378&lt;&gt;"",1+MAX($A$280:A377),"")</f>
        <v/>
      </c>
      <c r="C378"/>
    </row>
    <row r="379" spans="1:3">
      <c r="A379" s="1" t="str">
        <f>IF(F379&lt;&gt;"",1+MAX($A$280:A378),"")</f>
        <v/>
      </c>
      <c r="C379"/>
    </row>
    <row r="380" spans="1:3">
      <c r="A380" s="1" t="str">
        <f>IF(F380&lt;&gt;"",1+MAX($A$280:A379),"")</f>
        <v/>
      </c>
      <c r="C380"/>
    </row>
    <row r="381" spans="1:3">
      <c r="A381" s="1" t="str">
        <f>IF(F381&lt;&gt;"",1+MAX($A$280:A380),"")</f>
        <v/>
      </c>
      <c r="C381"/>
    </row>
    <row r="382" spans="1:3">
      <c r="A382" s="1" t="str">
        <f>IF(F382&lt;&gt;"",1+MAX($A$280:A381),"")</f>
        <v/>
      </c>
      <c r="C382"/>
    </row>
    <row r="383" spans="1:3">
      <c r="A383" s="1" t="str">
        <f>IF(F383&lt;&gt;"",1+MAX($A$280:A382),"")</f>
        <v/>
      </c>
      <c r="C383"/>
    </row>
    <row r="384" spans="1:3">
      <c r="A384" s="1" t="str">
        <f>IF(F384&lt;&gt;"",1+MAX($A$280:A383),"")</f>
        <v/>
      </c>
      <c r="C384"/>
    </row>
    <row r="385" spans="1:3">
      <c r="A385" s="1" t="str">
        <f>IF(F385&lt;&gt;"",1+MAX($A$280:A384),"")</f>
        <v/>
      </c>
      <c r="C385"/>
    </row>
    <row r="386" spans="1:3">
      <c r="A386" s="1" t="str">
        <f>IF(F386&lt;&gt;"",1+MAX($A$280:A385),"")</f>
        <v/>
      </c>
      <c r="C386"/>
    </row>
    <row r="387" spans="1:3">
      <c r="A387" s="1" t="str">
        <f>IF(F387&lt;&gt;"",1+MAX($A$280:A386),"")</f>
        <v/>
      </c>
      <c r="C387"/>
    </row>
    <row r="388" spans="1:3">
      <c r="A388" s="1" t="str">
        <f>IF(F388&lt;&gt;"",1+MAX($A$280:A387),"")</f>
        <v/>
      </c>
      <c r="C388"/>
    </row>
    <row r="389" spans="1:3">
      <c r="A389" s="1" t="str">
        <f>IF(F389&lt;&gt;"",1+MAX($A$280:A388),"")</f>
        <v/>
      </c>
      <c r="C389"/>
    </row>
    <row r="390" spans="1:3">
      <c r="A390" s="1" t="str">
        <f>IF(F390&lt;&gt;"",1+MAX($A$280:A389),"")</f>
        <v/>
      </c>
      <c r="C390"/>
    </row>
    <row r="391" spans="1:3">
      <c r="A391" s="1" t="str">
        <f>IF(F391&lt;&gt;"",1+MAX($A$280:A390),"")</f>
        <v/>
      </c>
      <c r="C391"/>
    </row>
    <row r="392" spans="1:3">
      <c r="A392" s="1" t="str">
        <f>IF(F392&lt;&gt;"",1+MAX($A$280:A391),"")</f>
        <v/>
      </c>
      <c r="C392"/>
    </row>
    <row r="393" spans="1:3">
      <c r="A393" s="1" t="str">
        <f>IF(F393&lt;&gt;"",1+MAX($A$280:A392),"")</f>
        <v/>
      </c>
      <c r="C393"/>
    </row>
    <row r="394" spans="1:3">
      <c r="A394" s="1" t="str">
        <f>IF(F394&lt;&gt;"",1+MAX($A$280:A393),"")</f>
        <v/>
      </c>
      <c r="C394"/>
    </row>
    <row r="395" spans="1:3">
      <c r="A395" s="1" t="str">
        <f>IF(F395&lt;&gt;"",1+MAX($A$280:A394),"")</f>
        <v/>
      </c>
      <c r="C395"/>
    </row>
    <row r="396" spans="1:3">
      <c r="A396" s="1" t="str">
        <f>IF(F396&lt;&gt;"",1+MAX($A$280:A395),"")</f>
        <v/>
      </c>
      <c r="C396"/>
    </row>
    <row r="397" spans="1:3">
      <c r="A397" s="1" t="str">
        <f>IF(F397&lt;&gt;"",1+MAX($A$280:A396),"")</f>
        <v/>
      </c>
      <c r="C397"/>
    </row>
    <row r="398" spans="1:3">
      <c r="A398" s="1" t="str">
        <f>IF(F398&lt;&gt;"",1+MAX($A$280:A397),"")</f>
        <v/>
      </c>
      <c r="C398"/>
    </row>
    <row r="399" spans="1:3">
      <c r="A399" s="1" t="str">
        <f>IF(F399&lt;&gt;"",1+MAX($A$280:A398),"")</f>
        <v/>
      </c>
      <c r="C399"/>
    </row>
    <row r="400" spans="1:3">
      <c r="A400" s="1" t="str">
        <f>IF(F400&lt;&gt;"",1+MAX($A$280:A399),"")</f>
        <v/>
      </c>
      <c r="C400"/>
    </row>
    <row r="401" spans="1:3">
      <c r="A401" s="1" t="str">
        <f>IF(F401&lt;&gt;"",1+MAX($A$280:A400),"")</f>
        <v/>
      </c>
      <c r="C401"/>
    </row>
    <row r="402" spans="1:3">
      <c r="A402" s="1" t="str">
        <f>IF(F402&lt;&gt;"",1+MAX($A$280:A401),"")</f>
        <v/>
      </c>
      <c r="C402"/>
    </row>
    <row r="403" spans="1:3">
      <c r="A403" s="1" t="str">
        <f>IF(F403&lt;&gt;"",1+MAX($A$280:A402),"")</f>
        <v/>
      </c>
      <c r="C403"/>
    </row>
    <row r="404" spans="1:3">
      <c r="A404" s="1" t="str">
        <f>IF(F404&lt;&gt;"",1+MAX($A$280:A403),"")</f>
        <v/>
      </c>
      <c r="C404"/>
    </row>
    <row r="405" spans="1:3">
      <c r="A405" s="1" t="str">
        <f>IF(F405&lt;&gt;"",1+MAX($A$280:A404),"")</f>
        <v/>
      </c>
      <c r="C405"/>
    </row>
    <row r="406" spans="1:3">
      <c r="A406" s="1" t="str">
        <f>IF(F406&lt;&gt;"",1+MAX($A$280:A405),"")</f>
        <v/>
      </c>
      <c r="C406"/>
    </row>
    <row r="407" spans="1:3">
      <c r="A407" s="1" t="str">
        <f>IF(F407&lt;&gt;"",1+MAX($A$280:A406),"")</f>
        <v/>
      </c>
      <c r="C407"/>
    </row>
    <row r="408" spans="1:3">
      <c r="A408" s="1" t="str">
        <f>IF(F408&lt;&gt;"",1+MAX($A$280:A407),"")</f>
        <v/>
      </c>
      <c r="C408"/>
    </row>
    <row r="409" spans="1:3">
      <c r="A409" s="1" t="str">
        <f>IF(F409&lt;&gt;"",1+MAX($A$280:A408),"")</f>
        <v/>
      </c>
      <c r="C409"/>
    </row>
    <row r="410" spans="1:3">
      <c r="A410" s="1" t="str">
        <f>IF(F410&lt;&gt;"",1+MAX($A$280:A409),"")</f>
        <v/>
      </c>
      <c r="C410"/>
    </row>
    <row r="411" spans="1:3">
      <c r="A411" s="1" t="str">
        <f>IF(F411&lt;&gt;"",1+MAX($A$280:A410),"")</f>
        <v/>
      </c>
      <c r="C411"/>
    </row>
    <row r="412" spans="1:3">
      <c r="A412" s="1" t="str">
        <f>IF(F412&lt;&gt;"",1+MAX($A$280:A411),"")</f>
        <v/>
      </c>
      <c r="C412"/>
    </row>
    <row r="413" spans="1:3">
      <c r="A413" s="1" t="str">
        <f>IF(F413&lt;&gt;"",1+MAX($A$280:A412),"")</f>
        <v/>
      </c>
      <c r="C413"/>
    </row>
    <row r="414" spans="1:3">
      <c r="A414" s="1" t="str">
        <f>IF(F414&lt;&gt;"",1+MAX($A$280:A413),"")</f>
        <v/>
      </c>
      <c r="C414"/>
    </row>
    <row r="415" spans="1:3">
      <c r="A415" s="1" t="str">
        <f>IF(F415&lt;&gt;"",1+MAX($A$280:A414),"")</f>
        <v/>
      </c>
      <c r="C415"/>
    </row>
    <row r="416" spans="1:3">
      <c r="A416" s="1" t="str">
        <f>IF(F416&lt;&gt;"",1+MAX($A$280:A415),"")</f>
        <v/>
      </c>
      <c r="C416"/>
    </row>
    <row r="417" spans="1:3">
      <c r="A417" s="1" t="str">
        <f>IF(F417&lt;&gt;"",1+MAX($A$280:A416),"")</f>
        <v/>
      </c>
      <c r="C417"/>
    </row>
    <row r="418" spans="1:3">
      <c r="A418" s="1" t="str">
        <f>IF(F418&lt;&gt;"",1+MAX($A$280:A417),"")</f>
        <v/>
      </c>
      <c r="C418"/>
    </row>
    <row r="419" spans="1:3">
      <c r="A419" s="1" t="str">
        <f>IF(F419&lt;&gt;"",1+MAX($A$280:A418),"")</f>
        <v/>
      </c>
      <c r="C419"/>
    </row>
    <row r="420" spans="1:3">
      <c r="A420" s="1" t="str">
        <f>IF(F420&lt;&gt;"",1+MAX($A$280:A419),"")</f>
        <v/>
      </c>
      <c r="C420"/>
    </row>
    <row r="421" spans="1:3">
      <c r="A421" s="1" t="str">
        <f>IF(F421&lt;&gt;"",1+MAX($A$280:A420),"")</f>
        <v/>
      </c>
      <c r="C421"/>
    </row>
    <row r="422" spans="1:3">
      <c r="A422" s="1" t="str">
        <f>IF(F422&lt;&gt;"",1+MAX($A$280:A421),"")</f>
        <v/>
      </c>
      <c r="C422"/>
    </row>
    <row r="423" spans="1:3">
      <c r="A423" s="1" t="str">
        <f>IF(F423&lt;&gt;"",1+MAX($A$280:A422),"")</f>
        <v/>
      </c>
      <c r="C423"/>
    </row>
    <row r="424" spans="1:3">
      <c r="A424" s="1" t="str">
        <f>IF(F424&lt;&gt;"",1+MAX($A$280:A423),"")</f>
        <v/>
      </c>
      <c r="C424"/>
    </row>
    <row r="425" spans="1:3">
      <c r="A425" s="1" t="str">
        <f>IF(F425&lt;&gt;"",1+MAX($A$280:A424),"")</f>
        <v/>
      </c>
      <c r="C425"/>
    </row>
    <row r="426" spans="1:3">
      <c r="A426" s="1" t="str">
        <f>IF(F426&lt;&gt;"",1+MAX($A$280:A425),"")</f>
        <v/>
      </c>
      <c r="C426"/>
    </row>
    <row r="427" spans="1:3">
      <c r="A427" s="1" t="str">
        <f>IF(F427&lt;&gt;"",1+MAX($A$280:A426),"")</f>
        <v/>
      </c>
      <c r="C427"/>
    </row>
    <row r="428" spans="1:3">
      <c r="A428" s="1" t="str">
        <f>IF(F428&lt;&gt;"",1+MAX($A$280:A427),"")</f>
        <v/>
      </c>
      <c r="C428"/>
    </row>
    <row r="429" spans="1:3">
      <c r="A429" s="1" t="str">
        <f>IF(F429&lt;&gt;"",1+MAX($A$280:A428),"")</f>
        <v/>
      </c>
      <c r="C429"/>
    </row>
    <row r="430" spans="1:3">
      <c r="A430" s="1" t="str">
        <f>IF(F430&lt;&gt;"",1+MAX($A$280:A429),"")</f>
        <v/>
      </c>
      <c r="C430"/>
    </row>
    <row r="431" spans="1:3">
      <c r="A431" s="1" t="str">
        <f>IF(F431&lt;&gt;"",1+MAX($A$280:A430),"")</f>
        <v/>
      </c>
      <c r="C431"/>
    </row>
    <row r="432" spans="1:3">
      <c r="A432" s="1" t="str">
        <f>IF(F432&lt;&gt;"",1+MAX($A$280:A431),"")</f>
        <v/>
      </c>
      <c r="C432"/>
    </row>
    <row r="433" spans="1:3">
      <c r="A433" s="1" t="str">
        <f>IF(F433&lt;&gt;"",1+MAX($A$280:A432),"")</f>
        <v/>
      </c>
      <c r="C433"/>
    </row>
    <row r="434" spans="1:3">
      <c r="A434" s="1" t="str">
        <f>IF(F434&lt;&gt;"",1+MAX($A$280:A433),"")</f>
        <v/>
      </c>
      <c r="C434"/>
    </row>
    <row r="435" spans="1:3">
      <c r="A435" s="1" t="str">
        <f>IF(F435&lt;&gt;"",1+MAX($A$280:A434),"")</f>
        <v/>
      </c>
      <c r="C435"/>
    </row>
    <row r="436" spans="1:3">
      <c r="A436" s="1" t="str">
        <f>IF(F436&lt;&gt;"",1+MAX($A$280:A435),"")</f>
        <v/>
      </c>
      <c r="C436"/>
    </row>
    <row r="437" spans="1:3">
      <c r="A437" s="1" t="str">
        <f>IF(F437&lt;&gt;"",1+MAX($A$280:A436),"")</f>
        <v/>
      </c>
      <c r="C437"/>
    </row>
    <row r="438" spans="1:3">
      <c r="A438" s="1" t="str">
        <f>IF(F438&lt;&gt;"",1+MAX($A$280:A437),"")</f>
        <v/>
      </c>
      <c r="C438"/>
    </row>
    <row r="439" spans="1:3">
      <c r="A439" s="1" t="str">
        <f>IF(F439&lt;&gt;"",1+MAX($A$280:A438),"")</f>
        <v/>
      </c>
      <c r="C439"/>
    </row>
    <row r="440" spans="1:3">
      <c r="A440" s="1" t="str">
        <f>IF(F440&lt;&gt;"",1+MAX($A$280:A439),"")</f>
        <v/>
      </c>
      <c r="C440"/>
    </row>
    <row r="441" spans="1:3">
      <c r="A441" s="1" t="str">
        <f>IF(F441&lt;&gt;"",1+MAX($A$280:A440),"")</f>
        <v/>
      </c>
      <c r="C441"/>
    </row>
    <row r="442" spans="1:3">
      <c r="A442" s="1" t="str">
        <f>IF(F442&lt;&gt;"",1+MAX($A$280:A441),"")</f>
        <v/>
      </c>
      <c r="C442"/>
    </row>
    <row r="443" spans="1:3">
      <c r="A443" s="1" t="str">
        <f>IF(F443&lt;&gt;"",1+MAX($A$280:A442),"")</f>
        <v/>
      </c>
      <c r="C443"/>
    </row>
    <row r="444" spans="1:3">
      <c r="A444" s="1" t="str">
        <f>IF(F444&lt;&gt;"",1+MAX($A$280:A443),"")</f>
        <v/>
      </c>
      <c r="C444"/>
    </row>
    <row r="445" spans="1:3">
      <c r="A445" s="1" t="str">
        <f>IF(F445&lt;&gt;"",1+MAX($A$280:A444),"")</f>
        <v/>
      </c>
      <c r="C445"/>
    </row>
    <row r="446" spans="1:3">
      <c r="A446" s="1" t="str">
        <f>IF(F446&lt;&gt;"",1+MAX($A$280:A445),"")</f>
        <v/>
      </c>
      <c r="C446"/>
    </row>
    <row r="447" spans="1:3">
      <c r="A447" s="1" t="str">
        <f>IF(F447&lt;&gt;"",1+MAX($A$280:A446),"")</f>
        <v/>
      </c>
      <c r="C447"/>
    </row>
    <row r="448" spans="1:3">
      <c r="A448" s="1" t="str">
        <f>IF(F448&lt;&gt;"",1+MAX($A$280:A447),"")</f>
        <v/>
      </c>
      <c r="C448"/>
    </row>
    <row r="449" spans="1:3">
      <c r="A449" s="1" t="str">
        <f>IF(F449&lt;&gt;"",1+MAX($A$280:A448),"")</f>
        <v/>
      </c>
      <c r="C449"/>
    </row>
    <row r="450" spans="1:3">
      <c r="A450" s="1" t="str">
        <f>IF(F450&lt;&gt;"",1+MAX($A$280:A449),"")</f>
        <v/>
      </c>
      <c r="C450"/>
    </row>
    <row r="451" spans="1:3">
      <c r="A451" s="1" t="str">
        <f>IF(F451&lt;&gt;"",1+MAX($A$280:A450),"")</f>
        <v/>
      </c>
      <c r="C451"/>
    </row>
    <row r="452" spans="1:3">
      <c r="A452" s="1" t="str">
        <f>IF(F452&lt;&gt;"",1+MAX($A$280:A451),"")</f>
        <v/>
      </c>
      <c r="C452"/>
    </row>
    <row r="453" spans="1:3">
      <c r="A453" s="1" t="str">
        <f>IF(F453&lt;&gt;"",1+MAX($A$280:A452),"")</f>
        <v/>
      </c>
      <c r="C453"/>
    </row>
    <row r="454" spans="1:3">
      <c r="A454" s="1" t="str">
        <f>IF(F454&lt;&gt;"",1+MAX($A$280:A453),"")</f>
        <v/>
      </c>
      <c r="C454"/>
    </row>
    <row r="455" spans="1:3">
      <c r="A455" s="1" t="str">
        <f>IF(F455&lt;&gt;"",1+MAX($A$280:A454),"")</f>
        <v/>
      </c>
      <c r="C455"/>
    </row>
    <row r="456" spans="1:3">
      <c r="A456" s="1" t="str">
        <f>IF(F456&lt;&gt;"",1+MAX($A$280:A455),"")</f>
        <v/>
      </c>
      <c r="C456"/>
    </row>
    <row r="457" spans="1:3">
      <c r="A457" s="1" t="str">
        <f>IF(F457&lt;&gt;"",1+MAX($A$280:A456),"")</f>
        <v/>
      </c>
      <c r="C457"/>
    </row>
    <row r="458" spans="1:3">
      <c r="A458" s="1" t="str">
        <f>IF(F458&lt;&gt;"",1+MAX($A$280:A457),"")</f>
        <v/>
      </c>
      <c r="C458"/>
    </row>
  </sheetData>
  <mergeCells count="19">
    <mergeCell ref="A1:P1"/>
    <mergeCell ref="B2:C2"/>
    <mergeCell ref="A3:B3"/>
    <mergeCell ref="A4:B4"/>
    <mergeCell ref="A5:B5"/>
    <mergeCell ref="D7:F7"/>
    <mergeCell ref="H7:I7"/>
    <mergeCell ref="J7:M7"/>
    <mergeCell ref="A10:O10"/>
    <mergeCell ref="A93:O93"/>
    <mergeCell ref="A148:O148"/>
    <mergeCell ref="A252:O252"/>
    <mergeCell ref="A262:O262"/>
    <mergeCell ref="A294:B294"/>
    <mergeCell ref="A295:P295"/>
    <mergeCell ref="A296:P296"/>
    <mergeCell ref="A297:P297"/>
    <mergeCell ref="A298:P298"/>
    <mergeCell ref="B7:B8"/>
  </mergeCells>
  <pageMargins left="0.7" right="0.7" top="0.75" bottom="0.75" header="0.3" footer="0.3"/>
  <pageSetup paperSize="1" scale="27" fitToHeight="0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5921408A-7644-4C0C-BB2C-420823F7B18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ESTIMATE STATEMENT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2018-05-17T19:16:00Z</dcterms:created>
  <cp:lastPrinted>2020-09-10T21:20:00Z</cp:lastPrinted>
  <dcterms:modified xsi:type="dcterms:W3CDTF">2026-02-17T20:02:19Z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{5921408A-7644-4C0C-BB2C-420823F7B187}</vt:lpwstr>
  </property>
  <property fmtid="{D5CDD505-2E9C-101B-9397-08002B2CF9AE}" pid="6" name="ICV">
    <vt:lpwstr>76ACC9AC8E8E4B01895407B76229DA8D_13</vt:lpwstr>
  </property>
  <property fmtid="{D5CDD505-2E9C-101B-9397-08002B2CF9AE}" pid="7" name="KSOProductBuildVer">
    <vt:lpwstr>1033-12.2.0.23196</vt:lpwstr>
  </property>
</Properties>
</file>